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ndur\AppData\Local\Microsoft\Windows\INetCache\Content.Outlook\RCLFDU20\"/>
    </mc:Choice>
  </mc:AlternateContent>
  <xr:revisionPtr revIDLastSave="0" documentId="13_ncr:1_{053A8374-B9F0-4A35-8232-09E7A9D3ADCB}" xr6:coauthVersionLast="38" xr6:coauthVersionMax="38" xr10:uidLastSave="{00000000-0000-0000-0000-000000000000}"/>
  <bookViews>
    <workbookView xWindow="0" yWindow="0" windowWidth="24000" windowHeight="8010" tabRatio="1000" activeTab="1" xr2:uid="{00000000-000D-0000-FFFF-FFFF00000000}"/>
  </bookViews>
  <sheets>
    <sheet name="KICK" sheetId="6" r:id="rId1"/>
    <sheet name="GLIDER&amp;FLOUR" sheetId="1" r:id="rId2"/>
    <sheet name="BRUSH SERVICE TOOL" sheetId="7" r:id="rId3"/>
    <sheet name="GLOVES" sheetId="16" r:id="rId4"/>
    <sheet name="POLEPARTS" sheetId="15" r:id="rId5"/>
    <sheet name="POLES" sheetId="11" r:id="rId6"/>
    <sheet name="TEAM info" sheetId="19" r:id="rId7"/>
  </sheets>
  <externalReferences>
    <externalReference r:id="rId8"/>
  </externalReferences>
  <definedNames>
    <definedName name="_xlnm.Print_Area" localSheetId="2">'BRUSH SERVICE TOOL'!$A$1:$G$115</definedName>
    <definedName name="_xlnm.Print_Area" localSheetId="1">'GLIDER&amp;FLOUR'!$A$1:$G$167</definedName>
    <definedName name="_xlnm.Print_Area" localSheetId="3">GLOVES!$A$1:$H$18</definedName>
    <definedName name="_xlnm.Print_Area" localSheetId="0">KICK!$A$1:$G$83</definedName>
    <definedName name="_xlnm.Print_Area" localSheetId="4">POLEPARTS!$A$1:$H$40</definedName>
    <definedName name="_xlnm.Print_Area" localSheetId="5">POLES!$A$1:$I$100</definedName>
    <definedName name="_xlnm.Print_Area" localSheetId="6">'TEAM info'!$A$1:$G$22</definedName>
    <definedName name="_xlnm.Print_Titles" localSheetId="2">'BRUSH SERVICE TOOL'!$1:$4</definedName>
    <definedName name="_xlnm.Print_Titles" localSheetId="1">'GLIDER&amp;FLOUR'!$1:$4</definedName>
    <definedName name="_xlnm.Print_Titles" localSheetId="0">KICK!$1:$4</definedName>
    <definedName name="_xlnm.Print_Titles" localSheetId="5">POLES!$1:$4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7" i="11" l="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E4" i="11" l="1"/>
  <c r="C4" i="6"/>
  <c r="E23" i="11" l="1"/>
  <c r="G23" i="11" s="1"/>
  <c r="E31" i="11"/>
  <c r="G31" i="11" s="1"/>
  <c r="E18" i="11"/>
  <c r="G18" i="11" s="1"/>
  <c r="E26" i="11"/>
  <c r="G26" i="11" s="1"/>
  <c r="E21" i="11"/>
  <c r="G21" i="11" s="1"/>
  <c r="E29" i="11"/>
  <c r="G29" i="11" s="1"/>
  <c r="E24" i="11"/>
  <c r="G24" i="11" s="1"/>
  <c r="E28" i="11"/>
  <c r="G28" i="11" s="1"/>
  <c r="E19" i="11"/>
  <c r="G19" i="11" s="1"/>
  <c r="E27" i="11"/>
  <c r="G27" i="11" s="1"/>
  <c r="E22" i="11"/>
  <c r="G22" i="11" s="1"/>
  <c r="E30" i="11"/>
  <c r="G30" i="11" s="1"/>
  <c r="E17" i="11"/>
  <c r="G17" i="11" s="1"/>
  <c r="E25" i="11"/>
  <c r="G25" i="11" s="1"/>
  <c r="E20" i="11"/>
  <c r="G20" i="11" s="1"/>
  <c r="D3" i="16"/>
  <c r="D16" i="16" s="1"/>
  <c r="E100" i="11"/>
  <c r="E73" i="11"/>
  <c r="E60" i="11"/>
  <c r="D4" i="15"/>
  <c r="D39" i="15" s="1"/>
  <c r="C4" i="7"/>
  <c r="C115" i="7" s="1"/>
  <c r="C4" i="1"/>
  <c r="C167" i="1" s="1"/>
  <c r="E34" i="11" l="1"/>
  <c r="D4" i="16"/>
  <c r="D7" i="16"/>
  <c r="D9" i="16"/>
  <c r="D14" i="16"/>
  <c r="D17" i="16"/>
  <c r="D13" i="15"/>
  <c r="D21" i="15"/>
  <c r="D30" i="15"/>
  <c r="D40" i="15"/>
  <c r="C35" i="7"/>
  <c r="E6" i="11"/>
  <c r="E59" i="11"/>
  <c r="D14" i="15"/>
  <c r="D22" i="15"/>
  <c r="D31" i="15"/>
  <c r="C39" i="7"/>
  <c r="D8" i="15"/>
  <c r="D17" i="15"/>
  <c r="D26" i="15"/>
  <c r="D34" i="15"/>
  <c r="C17" i="7"/>
  <c r="C55" i="7"/>
  <c r="D10" i="15"/>
  <c r="D18" i="15"/>
  <c r="D27" i="15"/>
  <c r="D36" i="15"/>
  <c r="C21" i="7"/>
  <c r="C60" i="7"/>
  <c r="E38" i="11"/>
  <c r="E12" i="11"/>
  <c r="E42" i="11"/>
  <c r="E72" i="11"/>
  <c r="D5" i="16"/>
  <c r="D10" i="16"/>
  <c r="D6" i="15"/>
  <c r="D11" i="15"/>
  <c r="D15" i="15"/>
  <c r="D19" i="15"/>
  <c r="D23" i="15"/>
  <c r="D28" i="15"/>
  <c r="D32" i="15"/>
  <c r="D37" i="15"/>
  <c r="C9" i="7"/>
  <c r="C25" i="7"/>
  <c r="C46" i="7"/>
  <c r="C64" i="7"/>
  <c r="E9" i="11"/>
  <c r="E15" i="11"/>
  <c r="E46" i="11"/>
  <c r="D6" i="16"/>
  <c r="D12" i="16"/>
  <c r="D7" i="15"/>
  <c r="D12" i="15"/>
  <c r="D16" i="15"/>
  <c r="D20" i="15"/>
  <c r="D24" i="15"/>
  <c r="D29" i="15"/>
  <c r="D33" i="15"/>
  <c r="C13" i="7"/>
  <c r="C30" i="7"/>
  <c r="C50" i="7"/>
  <c r="C68" i="7"/>
  <c r="C10" i="7"/>
  <c r="C18" i="7"/>
  <c r="C31" i="7"/>
  <c r="C41" i="7"/>
  <c r="C47" i="7"/>
  <c r="C57" i="7"/>
  <c r="C65" i="7"/>
  <c r="C74" i="7"/>
  <c r="C83" i="7"/>
  <c r="C92" i="7"/>
  <c r="C101" i="7"/>
  <c r="C113" i="7"/>
  <c r="C7" i="7"/>
  <c r="C11" i="7"/>
  <c r="C15" i="7"/>
  <c r="C19" i="7"/>
  <c r="C23" i="7"/>
  <c r="C28" i="7"/>
  <c r="C33" i="7"/>
  <c r="C37" i="7"/>
  <c r="C43" i="7"/>
  <c r="C48" i="7"/>
  <c r="C52" i="7"/>
  <c r="C58" i="7"/>
  <c r="C62" i="7"/>
  <c r="C66" i="7"/>
  <c r="C70" i="7"/>
  <c r="C75" i="7"/>
  <c r="C80" i="7"/>
  <c r="C84" i="7"/>
  <c r="C89" i="7"/>
  <c r="C93" i="7"/>
  <c r="C98" i="7"/>
  <c r="C102" i="7"/>
  <c r="C106" i="7"/>
  <c r="C110" i="7"/>
  <c r="C114" i="7"/>
  <c r="C73" i="7"/>
  <c r="C78" i="7"/>
  <c r="C82" i="7"/>
  <c r="C86" i="7"/>
  <c r="C91" i="7"/>
  <c r="C96" i="7"/>
  <c r="C100" i="7"/>
  <c r="C104" i="7"/>
  <c r="C108" i="7"/>
  <c r="C112" i="7"/>
  <c r="C6" i="7"/>
  <c r="C14" i="7"/>
  <c r="C22" i="7"/>
  <c r="C27" i="7"/>
  <c r="C36" i="7"/>
  <c r="C51" i="7"/>
  <c r="C61" i="7"/>
  <c r="C69" i="7"/>
  <c r="C79" i="7"/>
  <c r="C87" i="7"/>
  <c r="C97" i="7"/>
  <c r="C105" i="7"/>
  <c r="C109" i="7"/>
  <c r="C8" i="7"/>
  <c r="C12" i="7"/>
  <c r="C16" i="7"/>
  <c r="C20" i="7"/>
  <c r="C24" i="7"/>
  <c r="C29" i="7"/>
  <c r="C34" i="7"/>
  <c r="C38" i="7"/>
  <c r="C44" i="7"/>
  <c r="C49" i="7"/>
  <c r="C54" i="7"/>
  <c r="C59" i="7"/>
  <c r="C63" i="7"/>
  <c r="C67" i="7"/>
  <c r="C71" i="7"/>
  <c r="C77" i="7"/>
  <c r="C81" i="7"/>
  <c r="C85" i="7"/>
  <c r="C90" i="7"/>
  <c r="C94" i="7"/>
  <c r="C99" i="7"/>
  <c r="C103" i="7"/>
  <c r="C107" i="7"/>
  <c r="C111" i="7"/>
  <c r="D15" i="16"/>
  <c r="D11" i="16"/>
  <c r="E51" i="11"/>
  <c r="E64" i="11"/>
  <c r="E81" i="11"/>
  <c r="E55" i="11"/>
  <c r="E68" i="11"/>
  <c r="E86" i="11"/>
  <c r="E90" i="11"/>
  <c r="E77" i="11"/>
  <c r="E97" i="11"/>
  <c r="E7" i="11"/>
  <c r="E13" i="11"/>
  <c r="E35" i="11"/>
  <c r="E39" i="11"/>
  <c r="E43" i="11"/>
  <c r="E47" i="11"/>
  <c r="E52" i="11"/>
  <c r="E56" i="11"/>
  <c r="E65" i="11"/>
  <c r="E69" i="11"/>
  <c r="E78" i="11"/>
  <c r="E82" i="11"/>
  <c r="E87" i="11"/>
  <c r="E93" i="11"/>
  <c r="E98" i="11"/>
  <c r="E36" i="11"/>
  <c r="E40" i="11"/>
  <c r="E44" i="11"/>
  <c r="E48" i="11"/>
  <c r="E53" i="11"/>
  <c r="E57" i="11"/>
  <c r="E62" i="11"/>
  <c r="E66" i="11"/>
  <c r="E70" i="11"/>
  <c r="E75" i="11"/>
  <c r="E79" i="11"/>
  <c r="E84" i="11"/>
  <c r="E88" i="11"/>
  <c r="E94" i="11"/>
  <c r="E99" i="11"/>
  <c r="E10" i="11"/>
  <c r="E16" i="11"/>
  <c r="E33" i="11"/>
  <c r="E37" i="11"/>
  <c r="E41" i="11"/>
  <c r="E45" i="11"/>
  <c r="E49" i="11"/>
  <c r="E54" i="11"/>
  <c r="E58" i="11"/>
  <c r="E63" i="11"/>
  <c r="E67" i="11"/>
  <c r="E71" i="11"/>
  <c r="E76" i="11"/>
  <c r="E80" i="11"/>
  <c r="E85" i="11"/>
  <c r="E89" i="11"/>
  <c r="E96" i="11"/>
  <c r="C9" i="1"/>
  <c r="C18" i="1"/>
  <c r="C29" i="1"/>
  <c r="C37" i="1"/>
  <c r="C46" i="1"/>
  <c r="C54" i="1"/>
  <c r="C63" i="1"/>
  <c r="C75" i="1"/>
  <c r="C84" i="1"/>
  <c r="C93" i="1"/>
  <c r="C102" i="1"/>
  <c r="C111" i="1"/>
  <c r="C120" i="1"/>
  <c r="C130" i="1"/>
  <c r="C139" i="1"/>
  <c r="C148" i="1"/>
  <c r="C156" i="1"/>
  <c r="C164" i="1"/>
  <c r="C10" i="1"/>
  <c r="C19" i="1"/>
  <c r="C30" i="1"/>
  <c r="C34" i="1"/>
  <c r="C42" i="1"/>
  <c r="C51" i="1"/>
  <c r="C64" i="1"/>
  <c r="C72" i="1"/>
  <c r="C81" i="1"/>
  <c r="C89" i="1"/>
  <c r="C99" i="1"/>
  <c r="C108" i="1"/>
  <c r="C112" i="1"/>
  <c r="C121" i="1"/>
  <c r="C131" i="1"/>
  <c r="C140" i="1"/>
  <c r="C149" i="1"/>
  <c r="C157" i="1"/>
  <c r="C165" i="1"/>
  <c r="C7" i="1"/>
  <c r="C12" i="1"/>
  <c r="C16" i="1"/>
  <c r="C22" i="1"/>
  <c r="C27" i="1"/>
  <c r="C31" i="1"/>
  <c r="C35" i="1"/>
  <c r="C39" i="1"/>
  <c r="C43" i="1"/>
  <c r="C48" i="1"/>
  <c r="C52" i="1"/>
  <c r="C56" i="1"/>
  <c r="C61" i="1"/>
  <c r="C65" i="1"/>
  <c r="C69" i="1"/>
  <c r="C73" i="1"/>
  <c r="C77" i="1"/>
  <c r="C82" i="1"/>
  <c r="C86" i="1"/>
  <c r="C91" i="1"/>
  <c r="C95" i="1"/>
  <c r="C100" i="1"/>
  <c r="C104" i="1"/>
  <c r="C109" i="1"/>
  <c r="C113" i="1"/>
  <c r="C117" i="1"/>
  <c r="C122" i="1"/>
  <c r="C127" i="1"/>
  <c r="C132" i="1"/>
  <c r="C136" i="1"/>
  <c r="C141" i="1"/>
  <c r="C145" i="1"/>
  <c r="C150" i="1"/>
  <c r="C154" i="1"/>
  <c r="C158" i="1"/>
  <c r="C162" i="1"/>
  <c r="C166" i="1"/>
  <c r="C14" i="1"/>
  <c r="C25" i="1"/>
  <c r="C33" i="1"/>
  <c r="C41" i="1"/>
  <c r="C50" i="1"/>
  <c r="C58" i="1"/>
  <c r="C67" i="1"/>
  <c r="C71" i="1"/>
  <c r="C80" i="1"/>
  <c r="C88" i="1"/>
  <c r="C97" i="1"/>
  <c r="C106" i="1"/>
  <c r="C115" i="1"/>
  <c r="C124" i="1"/>
  <c r="C134" i="1"/>
  <c r="C143" i="1"/>
  <c r="C152" i="1"/>
  <c r="C160" i="1"/>
  <c r="C6" i="1"/>
  <c r="C15" i="1"/>
  <c r="C26" i="1"/>
  <c r="C38" i="1"/>
  <c r="C47" i="1"/>
  <c r="C55" i="1"/>
  <c r="C59" i="1"/>
  <c r="C68" i="1"/>
  <c r="C76" i="1"/>
  <c r="C85" i="1"/>
  <c r="C94" i="1"/>
  <c r="C103" i="1"/>
  <c r="C116" i="1"/>
  <c r="C125" i="1"/>
  <c r="C135" i="1"/>
  <c r="C144" i="1"/>
  <c r="C153" i="1"/>
  <c r="C161" i="1"/>
  <c r="C8" i="1"/>
  <c r="C13" i="1"/>
  <c r="C17" i="1"/>
  <c r="C23" i="1"/>
  <c r="C28" i="1"/>
  <c r="C32" i="1"/>
  <c r="C36" i="1"/>
  <c r="C40" i="1"/>
  <c r="C45" i="1"/>
  <c r="C49" i="1"/>
  <c r="C53" i="1"/>
  <c r="C57" i="1"/>
  <c r="C62" i="1"/>
  <c r="C66" i="1"/>
  <c r="C70" i="1"/>
  <c r="C74" i="1"/>
  <c r="C79" i="1"/>
  <c r="C83" i="1"/>
  <c r="C87" i="1"/>
  <c r="C92" i="1"/>
  <c r="C96" i="1"/>
  <c r="C101" i="1"/>
  <c r="C105" i="1"/>
  <c r="C110" i="1"/>
  <c r="C114" i="1"/>
  <c r="C119" i="1"/>
  <c r="C123" i="1"/>
  <c r="C128" i="1"/>
  <c r="C133" i="1"/>
  <c r="C138" i="1"/>
  <c r="C142" i="1"/>
  <c r="C147" i="1"/>
  <c r="C151" i="1"/>
  <c r="C155" i="1"/>
  <c r="C159" i="1"/>
  <c r="C163" i="1"/>
  <c r="G23" i="1"/>
  <c r="G22" i="1"/>
  <c r="D4" i="1" l="1"/>
  <c r="B16" i="19" s="1"/>
  <c r="F4" i="11" l="1"/>
  <c r="B19" i="19" s="1"/>
  <c r="B2" i="11"/>
  <c r="E4" i="15" l="1"/>
  <c r="B18" i="19" s="1"/>
  <c r="B2" i="15"/>
  <c r="D4" i="7"/>
  <c r="B17" i="19" s="1"/>
  <c r="B2" i="7"/>
  <c r="B2" i="1"/>
  <c r="E23" i="1" l="1"/>
  <c r="E22" i="1"/>
  <c r="G135" i="1"/>
  <c r="E135" i="1"/>
  <c r="G138" i="1"/>
  <c r="G7" i="1" l="1"/>
  <c r="G8" i="1"/>
  <c r="G9" i="1"/>
  <c r="G10" i="1"/>
  <c r="G12" i="1"/>
  <c r="G13" i="1"/>
  <c r="G14" i="1"/>
  <c r="G15" i="1"/>
  <c r="G16" i="1"/>
  <c r="G17" i="1"/>
  <c r="G18" i="1"/>
  <c r="G19" i="1"/>
  <c r="G6" i="1"/>
  <c r="G91" i="1" l="1"/>
  <c r="G92" i="1"/>
  <c r="G93" i="1"/>
  <c r="G94" i="1"/>
  <c r="G95" i="1"/>
  <c r="G96" i="1"/>
  <c r="G97" i="1"/>
  <c r="E94" i="1" l="1"/>
  <c r="E91" i="1"/>
  <c r="E95" i="1"/>
  <c r="E92" i="1"/>
  <c r="E96" i="1"/>
  <c r="E93" i="1"/>
  <c r="E97" i="1"/>
  <c r="E10" i="1"/>
  <c r="E18" i="1"/>
  <c r="E13" i="1"/>
  <c r="E6" i="1"/>
  <c r="E17" i="1"/>
  <c r="E14" i="1"/>
  <c r="E8" i="1"/>
  <c r="E16" i="1"/>
  <c r="E7" i="1"/>
  <c r="E9" i="1"/>
  <c r="E15" i="1"/>
  <c r="E12" i="1"/>
  <c r="E19" i="1"/>
  <c r="G159" i="1" l="1"/>
  <c r="G160" i="1"/>
  <c r="G147" i="1"/>
  <c r="G148" i="1"/>
  <c r="G149" i="1"/>
  <c r="G150" i="1"/>
  <c r="G151" i="1"/>
  <c r="G152" i="1"/>
  <c r="G153" i="1"/>
  <c r="G154" i="1"/>
  <c r="G161" i="1"/>
  <c r="G163" i="1"/>
  <c r="G162" i="1"/>
  <c r="G155" i="1"/>
  <c r="G156" i="1"/>
  <c r="G157" i="1"/>
  <c r="G158" i="1"/>
  <c r="G164" i="1"/>
  <c r="G165" i="1"/>
  <c r="G166" i="1"/>
  <c r="G167" i="1"/>
  <c r="G115" i="7"/>
  <c r="E115" i="7"/>
  <c r="G114" i="7"/>
  <c r="E114" i="7"/>
  <c r="G113" i="7"/>
  <c r="E113" i="7"/>
  <c r="G112" i="7"/>
  <c r="E112" i="7"/>
  <c r="G111" i="7"/>
  <c r="E111" i="7"/>
  <c r="G110" i="7"/>
  <c r="E110" i="7"/>
  <c r="G109" i="7"/>
  <c r="E109" i="7"/>
  <c r="G108" i="7"/>
  <c r="E108" i="7"/>
  <c r="G107" i="7"/>
  <c r="E107" i="7"/>
  <c r="G106" i="7"/>
  <c r="E106" i="7"/>
  <c r="G105" i="7"/>
  <c r="E105" i="7"/>
  <c r="G104" i="7"/>
  <c r="E104" i="7"/>
  <c r="G103" i="7"/>
  <c r="E103" i="7"/>
  <c r="G102" i="7"/>
  <c r="E102" i="7"/>
  <c r="G101" i="7"/>
  <c r="E101" i="7"/>
  <c r="G100" i="7"/>
  <c r="E100" i="7"/>
  <c r="G99" i="7"/>
  <c r="E99" i="7"/>
  <c r="G98" i="7"/>
  <c r="E98" i="7"/>
  <c r="G97" i="7"/>
  <c r="E97" i="7"/>
  <c r="G96" i="7"/>
  <c r="E96" i="7"/>
  <c r="I94" i="11"/>
  <c r="I93" i="11"/>
  <c r="G12" i="6" l="1"/>
  <c r="C12" i="6"/>
  <c r="G16" i="6"/>
  <c r="C16" i="6"/>
  <c r="G23" i="6"/>
  <c r="C23" i="6"/>
  <c r="G22" i="6"/>
  <c r="C22" i="6"/>
  <c r="G17" i="6"/>
  <c r="C17" i="6"/>
  <c r="G19" i="6"/>
  <c r="C19" i="6"/>
  <c r="G7" i="6"/>
  <c r="C7" i="6"/>
  <c r="G6" i="6"/>
  <c r="C6" i="6"/>
  <c r="G15" i="6" l="1"/>
  <c r="C15" i="6"/>
  <c r="G11" i="6"/>
  <c r="C11" i="6"/>
  <c r="G9" i="6"/>
  <c r="C9" i="6"/>
  <c r="G10" i="6"/>
  <c r="C10" i="6"/>
  <c r="G21" i="6"/>
  <c r="C21" i="6"/>
  <c r="G14" i="6"/>
  <c r="C14" i="6"/>
  <c r="G20" i="6"/>
  <c r="C20" i="6"/>
  <c r="H17" i="16"/>
  <c r="F17" i="16"/>
  <c r="H16" i="16"/>
  <c r="F16" i="16"/>
  <c r="H15" i="16"/>
  <c r="F15" i="16"/>
  <c r="H14" i="16"/>
  <c r="F14" i="16"/>
  <c r="H12" i="16"/>
  <c r="F12" i="16"/>
  <c r="H11" i="16"/>
  <c r="F11" i="16"/>
  <c r="H10" i="16"/>
  <c r="F10" i="16"/>
  <c r="H9" i="16"/>
  <c r="F9" i="16"/>
  <c r="H7" i="16"/>
  <c r="F7" i="16"/>
  <c r="H6" i="16"/>
  <c r="F6" i="16"/>
  <c r="H5" i="16"/>
  <c r="F5" i="16"/>
  <c r="H4" i="16"/>
  <c r="F4" i="16"/>
  <c r="E3" i="16"/>
  <c r="B20" i="19" s="1"/>
  <c r="H3" i="16" l="1"/>
  <c r="F3" i="16"/>
  <c r="C20" i="19" s="1"/>
  <c r="I7" i="11"/>
  <c r="I6" i="11"/>
  <c r="H10" i="15"/>
  <c r="H11" i="15"/>
  <c r="H13" i="15"/>
  <c r="F14" i="15"/>
  <c r="H15" i="15"/>
  <c r="H17" i="15"/>
  <c r="H18" i="15"/>
  <c r="H19" i="15"/>
  <c r="H21" i="15"/>
  <c r="H22" i="15"/>
  <c r="H23" i="15"/>
  <c r="H27" i="15"/>
  <c r="H28" i="15"/>
  <c r="H29" i="15"/>
  <c r="H30" i="15"/>
  <c r="H31" i="15"/>
  <c r="H32" i="15"/>
  <c r="H36" i="15"/>
  <c r="H37" i="15"/>
  <c r="H40" i="15"/>
  <c r="H6" i="15"/>
  <c r="G41" i="1"/>
  <c r="G42" i="1"/>
  <c r="G43" i="1"/>
  <c r="G32" i="1"/>
  <c r="G33" i="1"/>
  <c r="G34" i="1"/>
  <c r="G35" i="1"/>
  <c r="G36" i="1"/>
  <c r="G37" i="1"/>
  <c r="G38" i="1"/>
  <c r="G39" i="1"/>
  <c r="G40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9" i="1"/>
  <c r="G80" i="1"/>
  <c r="G81" i="1"/>
  <c r="G82" i="1"/>
  <c r="G83" i="1"/>
  <c r="G84" i="1"/>
  <c r="G85" i="1"/>
  <c r="G86" i="1"/>
  <c r="G87" i="1"/>
  <c r="G88" i="1"/>
  <c r="G89" i="1"/>
  <c r="G99" i="1"/>
  <c r="G100" i="1"/>
  <c r="G101" i="1"/>
  <c r="G102" i="1"/>
  <c r="G103" i="1"/>
  <c r="G104" i="1"/>
  <c r="G105" i="1"/>
  <c r="G106" i="1"/>
  <c r="G112" i="1"/>
  <c r="G114" i="1"/>
  <c r="G115" i="1"/>
  <c r="G116" i="1"/>
  <c r="G117" i="1"/>
  <c r="G123" i="1"/>
  <c r="G127" i="1"/>
  <c r="G128" i="1"/>
  <c r="G130" i="1"/>
  <c r="G131" i="1"/>
  <c r="G132" i="1"/>
  <c r="G133" i="1"/>
  <c r="G134" i="1"/>
  <c r="G136" i="1"/>
  <c r="F40" i="15"/>
  <c r="H39" i="15"/>
  <c r="H34" i="15"/>
  <c r="H33" i="15"/>
  <c r="H26" i="15"/>
  <c r="H24" i="15"/>
  <c r="H20" i="15"/>
  <c r="F20" i="15"/>
  <c r="H16" i="15"/>
  <c r="H12" i="15"/>
  <c r="H8" i="15"/>
  <c r="F8" i="15"/>
  <c r="H7" i="15"/>
  <c r="F7" i="15"/>
  <c r="G139" i="1"/>
  <c r="G140" i="1"/>
  <c r="G141" i="1"/>
  <c r="G142" i="1"/>
  <c r="G143" i="1"/>
  <c r="G144" i="1"/>
  <c r="G145" i="1"/>
  <c r="G28" i="1"/>
  <c r="G29" i="1"/>
  <c r="G30" i="1"/>
  <c r="G31" i="1"/>
  <c r="G108" i="1"/>
  <c r="G109" i="1"/>
  <c r="G110" i="1"/>
  <c r="G111" i="1"/>
  <c r="G113" i="1"/>
  <c r="G119" i="1"/>
  <c r="G120" i="1"/>
  <c r="G121" i="1"/>
  <c r="G122" i="1"/>
  <c r="G124" i="1"/>
  <c r="G125" i="1"/>
  <c r="D4" i="6"/>
  <c r="B15" i="19" s="1"/>
  <c r="B21" i="19" s="1"/>
  <c r="B2" i="6"/>
  <c r="G43" i="6" l="1"/>
  <c r="C43" i="6"/>
  <c r="G54" i="6"/>
  <c r="C54" i="6"/>
  <c r="G31" i="6"/>
  <c r="C31" i="6"/>
  <c r="G36" i="6"/>
  <c r="C36" i="6"/>
  <c r="G63" i="6"/>
  <c r="C63" i="6"/>
  <c r="G68" i="6"/>
  <c r="C68" i="6"/>
  <c r="G73" i="6"/>
  <c r="C73" i="6"/>
  <c r="G77" i="6"/>
  <c r="C77" i="6"/>
  <c r="G82" i="6"/>
  <c r="C82" i="6"/>
  <c r="G57" i="6"/>
  <c r="C57" i="6"/>
  <c r="G40" i="6"/>
  <c r="C40" i="6"/>
  <c r="G45" i="6"/>
  <c r="C45" i="6"/>
  <c r="G50" i="6"/>
  <c r="C50" i="6"/>
  <c r="G55" i="6"/>
  <c r="C55" i="6"/>
  <c r="G28" i="6"/>
  <c r="C28" i="6"/>
  <c r="G33" i="6"/>
  <c r="C33" i="6"/>
  <c r="G37" i="6"/>
  <c r="C37" i="6"/>
  <c r="G64" i="6"/>
  <c r="C64" i="6"/>
  <c r="G70" i="6"/>
  <c r="C70" i="6"/>
  <c r="G74" i="6"/>
  <c r="C74" i="6"/>
  <c r="G79" i="6"/>
  <c r="C79" i="6"/>
  <c r="G83" i="6"/>
  <c r="C83" i="6"/>
  <c r="G48" i="6"/>
  <c r="C48" i="6"/>
  <c r="G41" i="6"/>
  <c r="C41" i="6"/>
  <c r="G38" i="6"/>
  <c r="C38" i="6"/>
  <c r="G60" i="6"/>
  <c r="C60" i="6"/>
  <c r="G27" i="6"/>
  <c r="C27" i="6"/>
  <c r="G58" i="6"/>
  <c r="C58" i="6"/>
  <c r="G46" i="6"/>
  <c r="C46" i="6"/>
  <c r="G51" i="6"/>
  <c r="C51" i="6"/>
  <c r="G25" i="6"/>
  <c r="C25" i="6"/>
  <c r="G29" i="6"/>
  <c r="C29" i="6"/>
  <c r="G34" i="6"/>
  <c r="C34" i="6"/>
  <c r="G66" i="6"/>
  <c r="C66" i="6"/>
  <c r="G71" i="6"/>
  <c r="C71" i="6"/>
  <c r="G75" i="6"/>
  <c r="C75" i="6"/>
  <c r="G80" i="6"/>
  <c r="C80" i="6"/>
  <c r="G59" i="6"/>
  <c r="C59" i="6"/>
  <c r="G42" i="6"/>
  <c r="C42" i="6"/>
  <c r="G47" i="6"/>
  <c r="C47" i="6"/>
  <c r="G52" i="6"/>
  <c r="C52" i="6"/>
  <c r="G26" i="6"/>
  <c r="C26" i="6"/>
  <c r="G30" i="6"/>
  <c r="C30" i="6"/>
  <c r="G35" i="6"/>
  <c r="C35" i="6"/>
  <c r="G62" i="6"/>
  <c r="C62" i="6"/>
  <c r="G67" i="6"/>
  <c r="C67" i="6"/>
  <c r="G72" i="6"/>
  <c r="C72" i="6"/>
  <c r="G76" i="6"/>
  <c r="C76" i="6"/>
  <c r="G81" i="6"/>
  <c r="C81" i="6"/>
  <c r="F11" i="15"/>
  <c r="G27" i="1"/>
  <c r="E27" i="1"/>
  <c r="F37" i="15"/>
  <c r="G85" i="7"/>
  <c r="E85" i="7"/>
  <c r="G66" i="7"/>
  <c r="E66" i="7"/>
  <c r="G21" i="7"/>
  <c r="E21" i="7"/>
  <c r="G9" i="7"/>
  <c r="E9" i="7"/>
  <c r="E92" i="7"/>
  <c r="G92" i="7"/>
  <c r="G84" i="7"/>
  <c r="E84" i="7"/>
  <c r="G77" i="7"/>
  <c r="E77" i="7"/>
  <c r="E69" i="7"/>
  <c r="G65" i="7"/>
  <c r="E65" i="7"/>
  <c r="E49" i="7"/>
  <c r="G49" i="7"/>
  <c r="G44" i="7"/>
  <c r="E44" i="7"/>
  <c r="E41" i="7"/>
  <c r="G41" i="7"/>
  <c r="G38" i="7"/>
  <c r="E38" i="7"/>
  <c r="E35" i="7"/>
  <c r="G35" i="7"/>
  <c r="G31" i="7"/>
  <c r="E31" i="7"/>
  <c r="E28" i="7"/>
  <c r="E24" i="7"/>
  <c r="G24" i="7"/>
  <c r="E20" i="7"/>
  <c r="G20" i="7"/>
  <c r="E16" i="7"/>
  <c r="G16" i="7"/>
  <c r="E12" i="7"/>
  <c r="G8" i="7"/>
  <c r="E8" i="7"/>
  <c r="E93" i="7"/>
  <c r="E81" i="7"/>
  <c r="E82" i="7"/>
  <c r="G82" i="7"/>
  <c r="G69" i="7"/>
  <c r="G70" i="7"/>
  <c r="E70" i="7"/>
  <c r="G17" i="7"/>
  <c r="E17" i="7"/>
  <c r="E91" i="7"/>
  <c r="G91" i="7"/>
  <c r="E87" i="7"/>
  <c r="G87" i="7"/>
  <c r="E83" i="7"/>
  <c r="G83" i="7"/>
  <c r="E80" i="7"/>
  <c r="G80" i="7"/>
  <c r="E75" i="7"/>
  <c r="E68" i="7"/>
  <c r="G68" i="7"/>
  <c r="E52" i="7"/>
  <c r="G52" i="7"/>
  <c r="E48" i="7"/>
  <c r="G48" i="7"/>
  <c r="E43" i="7"/>
  <c r="G43" i="7"/>
  <c r="G37" i="7"/>
  <c r="G34" i="7"/>
  <c r="G30" i="7"/>
  <c r="E30" i="7"/>
  <c r="E23" i="7"/>
  <c r="G23" i="7"/>
  <c r="E19" i="7"/>
  <c r="G19" i="7"/>
  <c r="E15" i="7"/>
  <c r="G15" i="7"/>
  <c r="E11" i="7"/>
  <c r="G11" i="7"/>
  <c r="E7" i="7"/>
  <c r="G7" i="7"/>
  <c r="G46" i="7"/>
  <c r="E46" i="7"/>
  <c r="G89" i="7"/>
  <c r="E89" i="7"/>
  <c r="E78" i="7"/>
  <c r="G78" i="7"/>
  <c r="E73" i="7"/>
  <c r="G73" i="7"/>
  <c r="G50" i="7"/>
  <c r="E50" i="7"/>
  <c r="G39" i="7"/>
  <c r="E39" i="7"/>
  <c r="G28" i="7"/>
  <c r="E27" i="7"/>
  <c r="E25" i="7"/>
  <c r="G25" i="7"/>
  <c r="G13" i="7"/>
  <c r="E13" i="7"/>
  <c r="G6" i="7"/>
  <c r="E6" i="7"/>
  <c r="E90" i="7"/>
  <c r="E86" i="7"/>
  <c r="G86" i="7"/>
  <c r="E79" i="7"/>
  <c r="G79" i="7"/>
  <c r="E74" i="7"/>
  <c r="G74" i="7"/>
  <c r="E71" i="7"/>
  <c r="G71" i="7"/>
  <c r="E67" i="7"/>
  <c r="G67" i="7"/>
  <c r="E51" i="7"/>
  <c r="G51" i="7"/>
  <c r="E47" i="7"/>
  <c r="G47" i="7"/>
  <c r="E36" i="7"/>
  <c r="G36" i="7"/>
  <c r="E33" i="7"/>
  <c r="G33" i="7"/>
  <c r="E29" i="7"/>
  <c r="G29" i="7"/>
  <c r="G22" i="7"/>
  <c r="E22" i="7"/>
  <c r="E14" i="7"/>
  <c r="G14" i="7"/>
  <c r="E10" i="7"/>
  <c r="G10" i="7"/>
  <c r="E41" i="1"/>
  <c r="G18" i="7"/>
  <c r="E18" i="7"/>
  <c r="E43" i="1"/>
  <c r="E117" i="1"/>
  <c r="E120" i="1"/>
  <c r="G94" i="7"/>
  <c r="E94" i="7"/>
  <c r="G64" i="7"/>
  <c r="E64" i="7"/>
  <c r="G63" i="7"/>
  <c r="E63" i="7"/>
  <c r="E62" i="7"/>
  <c r="G62" i="7"/>
  <c r="G61" i="7"/>
  <c r="E61" i="7"/>
  <c r="G60" i="7"/>
  <c r="E60" i="7"/>
  <c r="E59" i="7"/>
  <c r="G59" i="7"/>
  <c r="E58" i="7"/>
  <c r="G58" i="7"/>
  <c r="G54" i="7"/>
  <c r="E54" i="7"/>
  <c r="E55" i="7"/>
  <c r="G55" i="7"/>
  <c r="E57" i="7"/>
  <c r="G57" i="7"/>
  <c r="H14" i="15"/>
  <c r="H4" i="15" s="1"/>
  <c r="F22" i="15"/>
  <c r="F6" i="15"/>
  <c r="E34" i="7"/>
  <c r="E37" i="7"/>
  <c r="G75" i="7"/>
  <c r="E42" i="1"/>
  <c r="E122" i="1"/>
  <c r="F29" i="15"/>
  <c r="E29" i="1"/>
  <c r="E31" i="1"/>
  <c r="E33" i="1"/>
  <c r="E35" i="1"/>
  <c r="E37" i="1"/>
  <c r="E39" i="1"/>
  <c r="E46" i="1"/>
  <c r="E48" i="1"/>
  <c r="E50" i="1"/>
  <c r="E52" i="1"/>
  <c r="E54" i="1"/>
  <c r="E56" i="1"/>
  <c r="E58" i="1"/>
  <c r="E61" i="1"/>
  <c r="E63" i="1"/>
  <c r="E65" i="1"/>
  <c r="E67" i="1"/>
  <c r="E69" i="1"/>
  <c r="E71" i="1"/>
  <c r="E73" i="1"/>
  <c r="E75" i="1"/>
  <c r="E77" i="1"/>
  <c r="E80" i="1"/>
  <c r="E82" i="1"/>
  <c r="E84" i="1"/>
  <c r="E106" i="1"/>
  <c r="E108" i="1"/>
  <c r="E109" i="1"/>
  <c r="E110" i="1"/>
  <c r="E111" i="1"/>
  <c r="E112" i="1"/>
  <c r="E113" i="1"/>
  <c r="E114" i="1"/>
  <c r="E115" i="1"/>
  <c r="E116" i="1"/>
  <c r="E28" i="1"/>
  <c r="E30" i="1"/>
  <c r="E32" i="1"/>
  <c r="E34" i="1"/>
  <c r="E36" i="1"/>
  <c r="E38" i="1"/>
  <c r="E40" i="1"/>
  <c r="E45" i="1"/>
  <c r="E47" i="1"/>
  <c r="E49" i="1"/>
  <c r="E51" i="1"/>
  <c r="E53" i="1"/>
  <c r="E55" i="1"/>
  <c r="E57" i="1"/>
  <c r="E59" i="1"/>
  <c r="E62" i="1"/>
  <c r="E64" i="1"/>
  <c r="E66" i="1"/>
  <c r="E68" i="1"/>
  <c r="E70" i="1"/>
  <c r="E72" i="1"/>
  <c r="E74" i="1"/>
  <c r="E76" i="1"/>
  <c r="E79" i="1"/>
  <c r="E81" i="1"/>
  <c r="E83" i="1"/>
  <c r="E85" i="1"/>
  <c r="E86" i="1"/>
  <c r="E87" i="1"/>
  <c r="E88" i="1"/>
  <c r="E89" i="1"/>
  <c r="E103" i="1"/>
  <c r="E124" i="1"/>
  <c r="E125" i="1"/>
  <c r="E127" i="1"/>
  <c r="E128" i="1"/>
  <c r="E130" i="1"/>
  <c r="E131" i="1"/>
  <c r="E132" i="1"/>
  <c r="E133" i="1"/>
  <c r="E134" i="1"/>
  <c r="E136" i="1"/>
  <c r="E138" i="1"/>
  <c r="E139" i="1"/>
  <c r="E140" i="1"/>
  <c r="E141" i="1"/>
  <c r="E142" i="1"/>
  <c r="E143" i="1"/>
  <c r="E144" i="1"/>
  <c r="E145" i="1"/>
  <c r="E121" i="1"/>
  <c r="E119" i="1"/>
  <c r="E101" i="1"/>
  <c r="E123" i="1"/>
  <c r="E102" i="1"/>
  <c r="E104" i="1"/>
  <c r="E99" i="1"/>
  <c r="E105" i="1"/>
  <c r="E100" i="1"/>
  <c r="F39" i="15"/>
  <c r="F36" i="15"/>
  <c r="F33" i="15"/>
  <c r="F31" i="15"/>
  <c r="F30" i="15"/>
  <c r="F28" i="15"/>
  <c r="F26" i="15"/>
  <c r="F23" i="15"/>
  <c r="F21" i="15"/>
  <c r="F19" i="15"/>
  <c r="F17" i="15"/>
  <c r="F15" i="15"/>
  <c r="F13" i="15"/>
  <c r="F16" i="15"/>
  <c r="F24" i="15"/>
  <c r="F32" i="15"/>
  <c r="F10" i="15"/>
  <c r="F12" i="15"/>
  <c r="F18" i="15"/>
  <c r="F27" i="15"/>
  <c r="F34" i="15"/>
  <c r="G93" i="7"/>
  <c r="G90" i="7"/>
  <c r="G27" i="7"/>
  <c r="G12" i="7"/>
  <c r="G81" i="7"/>
  <c r="G4" i="6" l="1"/>
  <c r="F4" i="15"/>
  <c r="C18" i="19" s="1"/>
  <c r="G4" i="7"/>
  <c r="E4" i="7"/>
  <c r="C17" i="19" s="1"/>
  <c r="E25" i="1" l="1"/>
  <c r="G25" i="1"/>
  <c r="I100" i="11" l="1"/>
  <c r="I99" i="11"/>
  <c r="I98" i="11"/>
  <c r="I97" i="11"/>
  <c r="I96" i="11"/>
  <c r="I90" i="11"/>
  <c r="I89" i="11"/>
  <c r="I88" i="11"/>
  <c r="I87" i="11"/>
  <c r="I86" i="11"/>
  <c r="I85" i="11"/>
  <c r="I84" i="11"/>
  <c r="I82" i="11"/>
  <c r="I81" i="11"/>
  <c r="I80" i="11"/>
  <c r="I79" i="11"/>
  <c r="I78" i="11"/>
  <c r="I77" i="11"/>
  <c r="I76" i="11"/>
  <c r="I75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0" i="11"/>
  <c r="I59" i="11"/>
  <c r="I58" i="11"/>
  <c r="I57" i="11"/>
  <c r="I56" i="11"/>
  <c r="I55" i="11"/>
  <c r="I54" i="11"/>
  <c r="I53" i="11"/>
  <c r="I52" i="11"/>
  <c r="I51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16" i="11"/>
  <c r="I15" i="11"/>
  <c r="I13" i="11"/>
  <c r="I12" i="11"/>
  <c r="I10" i="11"/>
  <c r="I9" i="11"/>
  <c r="G60" i="11" l="1"/>
  <c r="G73" i="11"/>
  <c r="I4" i="11"/>
  <c r="G51" i="11"/>
  <c r="G48" i="11"/>
  <c r="G93" i="11" l="1"/>
  <c r="G94" i="11"/>
  <c r="G6" i="11"/>
  <c r="G7" i="11"/>
  <c r="G65" i="11"/>
  <c r="G42" i="11"/>
  <c r="G9" i="11"/>
  <c r="G34" i="11"/>
  <c r="G40" i="11"/>
  <c r="G37" i="11"/>
  <c r="G13" i="11"/>
  <c r="G96" i="11"/>
  <c r="G53" i="11"/>
  <c r="G75" i="11"/>
  <c r="G62" i="11"/>
  <c r="G46" i="11"/>
  <c r="G38" i="11"/>
  <c r="G12" i="11"/>
  <c r="G47" i="11"/>
  <c r="G63" i="11"/>
  <c r="G82" i="11"/>
  <c r="G98" i="11"/>
  <c r="G79" i="11"/>
  <c r="G66" i="11"/>
  <c r="G36" i="11"/>
  <c r="G33" i="11"/>
  <c r="G41" i="11"/>
  <c r="G49" i="11"/>
  <c r="G16" i="11"/>
  <c r="G67" i="11"/>
  <c r="G89" i="11"/>
  <c r="G69" i="11"/>
  <c r="G68" i="11"/>
  <c r="G84" i="11"/>
  <c r="G54" i="11"/>
  <c r="G70" i="11"/>
  <c r="G90" i="11"/>
  <c r="G45" i="11"/>
  <c r="G57" i="11"/>
  <c r="G76" i="11"/>
  <c r="G87" i="11"/>
  <c r="G56" i="11"/>
  <c r="G97" i="11"/>
  <c r="G81" i="11"/>
  <c r="G39" i="11"/>
  <c r="G15" i="11"/>
  <c r="G100" i="11"/>
  <c r="G59" i="11"/>
  <c r="G64" i="11"/>
  <c r="G86" i="11"/>
  <c r="G44" i="11"/>
  <c r="G35" i="11"/>
  <c r="G43" i="11"/>
  <c r="G85" i="11"/>
  <c r="G55" i="11"/>
  <c r="G78" i="11"/>
  <c r="G71" i="11"/>
  <c r="G80" i="11"/>
  <c r="G52" i="11"/>
  <c r="G72" i="11"/>
  <c r="G88" i="11"/>
  <c r="G58" i="11"/>
  <c r="G77" i="11"/>
  <c r="G99" i="11"/>
  <c r="G10" i="11"/>
  <c r="G4" i="11" l="1"/>
  <c r="C19" i="19" s="1"/>
  <c r="E160" i="1"/>
  <c r="E148" i="1"/>
  <c r="E150" i="1"/>
  <c r="E152" i="1"/>
  <c r="E154" i="1"/>
  <c r="E161" i="1"/>
  <c r="E163" i="1"/>
  <c r="E155" i="1"/>
  <c r="E157" i="1"/>
  <c r="E164" i="1"/>
  <c r="E166" i="1"/>
  <c r="E159" i="1"/>
  <c r="E147" i="1"/>
  <c r="E149" i="1"/>
  <c r="E151" i="1"/>
  <c r="E153" i="1"/>
  <c r="E162" i="1"/>
  <c r="E156" i="1"/>
  <c r="E158" i="1"/>
  <c r="E165" i="1"/>
  <c r="E167" i="1"/>
  <c r="E26" i="1" l="1"/>
  <c r="E4" i="1" s="1"/>
  <c r="G26" i="1"/>
  <c r="G4" i="1" s="1"/>
  <c r="C16" i="19" l="1"/>
  <c r="E7" i="6"/>
  <c r="E36" i="6"/>
  <c r="E25" i="6"/>
  <c r="E68" i="6"/>
  <c r="E58" i="6"/>
  <c r="E55" i="6"/>
  <c r="E64" i="6"/>
  <c r="E83" i="6"/>
  <c r="E46" i="6"/>
  <c r="E42" i="6"/>
  <c r="E27" i="6"/>
  <c r="E34" i="6"/>
  <c r="E77" i="6"/>
  <c r="E60" i="6"/>
  <c r="E26" i="6"/>
  <c r="E67" i="6"/>
  <c r="E75" i="6"/>
  <c r="E63" i="6"/>
  <c r="E54" i="6"/>
  <c r="E66" i="6"/>
  <c r="E50" i="6"/>
  <c r="E37" i="6"/>
  <c r="E79" i="6"/>
  <c r="E51" i="6"/>
  <c r="E62" i="6"/>
  <c r="E20" i="6"/>
  <c r="E15" i="6"/>
  <c r="E19" i="6"/>
  <c r="E9" i="6"/>
  <c r="E23" i="6"/>
  <c r="E22" i="6"/>
  <c r="E57" i="6"/>
  <c r="E10" i="6"/>
  <c r="E48" i="6"/>
  <c r="E59" i="6"/>
  <c r="E29" i="6"/>
  <c r="E45" i="6"/>
  <c r="E33" i="6"/>
  <c r="E74" i="6"/>
  <c r="E76" i="6"/>
  <c r="E31" i="6"/>
  <c r="E30" i="6"/>
  <c r="E73" i="6"/>
  <c r="E43" i="6"/>
  <c r="E38" i="6"/>
  <c r="E47" i="6"/>
  <c r="E35" i="6"/>
  <c r="E82" i="6"/>
  <c r="E72" i="6"/>
  <c r="E71" i="6"/>
  <c r="E41" i="6"/>
  <c r="E11" i="6"/>
  <c r="E14" i="6"/>
  <c r="E17" i="6"/>
  <c r="E28" i="6"/>
  <c r="E80" i="6"/>
  <c r="E81" i="6"/>
  <c r="E21" i="6"/>
  <c r="E12" i="6"/>
  <c r="E16" i="6"/>
  <c r="E40" i="6"/>
  <c r="E70" i="6"/>
  <c r="E6" i="6"/>
  <c r="E52" i="6"/>
  <c r="E4" i="6" l="1"/>
  <c r="C15" i="19" s="1"/>
  <c r="C21" i="19" s="1"/>
</calcChain>
</file>

<file path=xl/sharedStrings.xml><?xml version="1.0" encoding="utf-8"?>
<sst xmlns="http://schemas.openxmlformats.org/spreadsheetml/2006/main" count="1061" uniqueCount="854">
  <si>
    <t>09155</t>
  </si>
  <si>
    <t>02550</t>
  </si>
  <si>
    <t>02232</t>
  </si>
  <si>
    <t>02261</t>
  </si>
  <si>
    <t>02262</t>
  </si>
  <si>
    <t>02266</t>
  </si>
  <si>
    <t>02268</t>
  </si>
  <si>
    <t>02720</t>
  </si>
  <si>
    <t>02740</t>
  </si>
  <si>
    <t>02760</t>
  </si>
  <si>
    <t>02755</t>
  </si>
  <si>
    <t xml:space="preserve">03325 </t>
  </si>
  <si>
    <t xml:space="preserve">03320 </t>
  </si>
  <si>
    <t xml:space="preserve">03330 </t>
  </si>
  <si>
    <t xml:space="preserve">01750 </t>
  </si>
  <si>
    <t xml:space="preserve">01760 </t>
  </si>
  <si>
    <t xml:space="preserve">01900 </t>
  </si>
  <si>
    <t>01910</t>
  </si>
  <si>
    <t>01923</t>
  </si>
  <si>
    <t>01924</t>
  </si>
  <si>
    <t xml:space="preserve">01926 </t>
  </si>
  <si>
    <t xml:space="preserve">01927 </t>
  </si>
  <si>
    <t>01928</t>
  </si>
  <si>
    <t>01950</t>
  </si>
  <si>
    <t xml:space="preserve">01951 </t>
  </si>
  <si>
    <t>01952</t>
  </si>
  <si>
    <t>01953</t>
  </si>
  <si>
    <t>01954</t>
  </si>
  <si>
    <t>01955</t>
  </si>
  <si>
    <t>01986</t>
  </si>
  <si>
    <t xml:space="preserve">01987 </t>
  </si>
  <si>
    <t>01770</t>
  </si>
  <si>
    <t xml:space="preserve">01820 </t>
  </si>
  <si>
    <t xml:space="preserve">01822 </t>
  </si>
  <si>
    <t>01824</t>
  </si>
  <si>
    <t>01826</t>
  </si>
  <si>
    <t>01836</t>
  </si>
  <si>
    <t>01890</t>
  </si>
  <si>
    <t xml:space="preserve">03110 </t>
  </si>
  <si>
    <t xml:space="preserve">03210 </t>
  </si>
  <si>
    <t>05007</t>
  </si>
  <si>
    <t>05009</t>
  </si>
  <si>
    <t xml:space="preserve">05010 </t>
  </si>
  <si>
    <t>05014</t>
  </si>
  <si>
    <t xml:space="preserve">05016 </t>
  </si>
  <si>
    <t>05017</t>
  </si>
  <si>
    <t xml:space="preserve">05018 </t>
  </si>
  <si>
    <t xml:space="preserve">05019 </t>
  </si>
  <si>
    <t xml:space="preserve">05020 </t>
  </si>
  <si>
    <t>05023</t>
  </si>
  <si>
    <t xml:space="preserve">05024 </t>
  </si>
  <si>
    <t xml:space="preserve">05025 </t>
  </si>
  <si>
    <t xml:space="preserve">05028 </t>
  </si>
  <si>
    <t xml:space="preserve">05029 </t>
  </si>
  <si>
    <t xml:space="preserve">05030 </t>
  </si>
  <si>
    <t>05032</t>
  </si>
  <si>
    <t xml:space="preserve">05035 </t>
  </si>
  <si>
    <t>05037</t>
  </si>
  <si>
    <t xml:space="preserve">05040 </t>
  </si>
  <si>
    <t xml:space="preserve">05054 </t>
  </si>
  <si>
    <t xml:space="preserve">05055 </t>
  </si>
  <si>
    <t xml:space="preserve">05058 </t>
  </si>
  <si>
    <t xml:space="preserve">05060 </t>
  </si>
  <si>
    <t xml:space="preserve">05070 </t>
  </si>
  <si>
    <t xml:space="preserve">05075 </t>
  </si>
  <si>
    <t>05120</t>
  </si>
  <si>
    <t xml:space="preserve">07514 </t>
  </si>
  <si>
    <t>07520</t>
  </si>
  <si>
    <t xml:space="preserve">07610 </t>
  </si>
  <si>
    <t>07620</t>
  </si>
  <si>
    <t xml:space="preserve">07622 </t>
  </si>
  <si>
    <t xml:space="preserve">07624 </t>
  </si>
  <si>
    <t xml:space="preserve">07625 </t>
  </si>
  <si>
    <t xml:space="preserve">07626 </t>
  </si>
  <si>
    <t xml:space="preserve">07650 </t>
  </si>
  <si>
    <t xml:space="preserve">07652 </t>
  </si>
  <si>
    <t xml:space="preserve">07653 </t>
  </si>
  <si>
    <t>07655</t>
  </si>
  <si>
    <t>07656</t>
  </si>
  <si>
    <t>05300</t>
  </si>
  <si>
    <t>05305</t>
  </si>
  <si>
    <t>05310</t>
  </si>
  <si>
    <t>05027</t>
  </si>
  <si>
    <t>05026</t>
  </si>
  <si>
    <t>07654</t>
  </si>
  <si>
    <t>05036</t>
  </si>
  <si>
    <t>01837</t>
  </si>
  <si>
    <t>05064</t>
  </si>
  <si>
    <t>07627</t>
  </si>
  <si>
    <t xml:space="preserve">07628 </t>
  </si>
  <si>
    <t>START POLE BAG</t>
  </si>
  <si>
    <t>03580</t>
  </si>
  <si>
    <t>03554</t>
  </si>
  <si>
    <t>03550</t>
  </si>
  <si>
    <t>03552</t>
  </si>
  <si>
    <t>03625</t>
  </si>
  <si>
    <t>03627</t>
  </si>
  <si>
    <t>03633</t>
  </si>
  <si>
    <t>01990</t>
  </si>
  <si>
    <t>01991</t>
  </si>
  <si>
    <t>01992</t>
  </si>
  <si>
    <t>01993</t>
  </si>
  <si>
    <t>03113</t>
  </si>
  <si>
    <t>09221</t>
  </si>
  <si>
    <t>05034</t>
  </si>
  <si>
    <t>05057</t>
  </si>
  <si>
    <t>03120</t>
  </si>
  <si>
    <t>44000</t>
  </si>
  <si>
    <t>01930</t>
  </si>
  <si>
    <t>01932</t>
  </si>
  <si>
    <t>01934</t>
  </si>
  <si>
    <t>START POLE TUBE</t>
  </si>
  <si>
    <t>07605</t>
  </si>
  <si>
    <t>02130</t>
  </si>
  <si>
    <t>05050</t>
  </si>
  <si>
    <t>02799</t>
  </si>
  <si>
    <t>03122</t>
  </si>
  <si>
    <t>02652</t>
  </si>
  <si>
    <t>02654</t>
  </si>
  <si>
    <t>02656</t>
  </si>
  <si>
    <t>02651</t>
  </si>
  <si>
    <t>02653</t>
  </si>
  <si>
    <t>02655</t>
  </si>
  <si>
    <t>02657</t>
  </si>
  <si>
    <t>02659</t>
  </si>
  <si>
    <t>02658</t>
  </si>
  <si>
    <t>02702</t>
  </si>
  <si>
    <t>02704</t>
  </si>
  <si>
    <t>02710</t>
  </si>
  <si>
    <t>02730</t>
  </si>
  <si>
    <t>START WAX WAIST BAG</t>
  </si>
  <si>
    <t>05051</t>
  </si>
  <si>
    <t>09225</t>
  </si>
  <si>
    <t>01895</t>
  </si>
  <si>
    <t>01896</t>
  </si>
  <si>
    <t>01897</t>
  </si>
  <si>
    <t>01891</t>
  </si>
  <si>
    <t>01892</t>
  </si>
  <si>
    <t>01893</t>
  </si>
  <si>
    <t>02312</t>
  </si>
  <si>
    <t>03712</t>
  </si>
  <si>
    <t>03714</t>
  </si>
  <si>
    <t>02316</t>
  </si>
  <si>
    <t>03716</t>
  </si>
  <si>
    <t>02318</t>
  </si>
  <si>
    <t>03718</t>
  </si>
  <si>
    <t>02320</t>
  </si>
  <si>
    <t>03720</t>
  </si>
  <si>
    <t>02322</t>
  </si>
  <si>
    <t>03722</t>
  </si>
  <si>
    <t>02324</t>
  </si>
  <si>
    <t>03724</t>
  </si>
  <si>
    <t>02326</t>
  </si>
  <si>
    <t>03726</t>
  </si>
  <si>
    <t>02328</t>
  </si>
  <si>
    <t>03728</t>
  </si>
  <si>
    <t>02330</t>
  </si>
  <si>
    <t>03730</t>
  </si>
  <si>
    <t>03741</t>
  </si>
  <si>
    <t>03742</t>
  </si>
  <si>
    <t>03744</t>
  </si>
  <si>
    <t>03746</t>
  </si>
  <si>
    <t>03748</t>
  </si>
  <si>
    <t>03750</t>
  </si>
  <si>
    <t>03752</t>
  </si>
  <si>
    <t>03754</t>
  </si>
  <si>
    <t>03756</t>
  </si>
  <si>
    <t>03758</t>
  </si>
  <si>
    <t>03760</t>
  </si>
  <si>
    <t>03762</t>
  </si>
  <si>
    <t>03764</t>
  </si>
  <si>
    <t>03766</t>
  </si>
  <si>
    <t>03768</t>
  </si>
  <si>
    <t>03770</t>
  </si>
  <si>
    <t>03710</t>
  </si>
  <si>
    <t>07642</t>
  </si>
  <si>
    <t>07643</t>
  </si>
  <si>
    <t>07644</t>
  </si>
  <si>
    <t>07645</t>
  </si>
  <si>
    <t>07646</t>
  </si>
  <si>
    <t>07647</t>
  </si>
  <si>
    <t>07648</t>
  </si>
  <si>
    <t>05078</t>
  </si>
  <si>
    <t>05079</t>
  </si>
  <si>
    <t>05311</t>
  </si>
  <si>
    <t>02301</t>
  </si>
  <si>
    <t>02302</t>
  </si>
  <si>
    <t>02304</t>
  </si>
  <si>
    <t>02306</t>
  </si>
  <si>
    <t>02308</t>
  </si>
  <si>
    <t>02310</t>
  </si>
  <si>
    <t>03701</t>
  </si>
  <si>
    <t>03702</t>
  </si>
  <si>
    <t>03704</t>
  </si>
  <si>
    <t>03706</t>
  </si>
  <si>
    <t>03708</t>
  </si>
  <si>
    <t>02331</t>
  </si>
  <si>
    <t>02332</t>
  </si>
  <si>
    <t>02334</t>
  </si>
  <si>
    <t>02336</t>
  </si>
  <si>
    <t>02338</t>
  </si>
  <si>
    <t>02340</t>
  </si>
  <si>
    <t>05069</t>
  </si>
  <si>
    <t>05066</t>
  </si>
  <si>
    <t>05068</t>
  </si>
  <si>
    <t>44040</t>
  </si>
  <si>
    <t>44041</t>
  </si>
  <si>
    <t>44042</t>
  </si>
  <si>
    <t>44043</t>
  </si>
  <si>
    <t>44044</t>
  </si>
  <si>
    <t>07700</t>
  </si>
  <si>
    <t>05012</t>
  </si>
  <si>
    <t>01889</t>
  </si>
  <si>
    <t>02831</t>
  </si>
  <si>
    <t>05005</t>
  </si>
  <si>
    <t>05044</t>
  </si>
  <si>
    <t>02251</t>
  </si>
  <si>
    <t>02252</t>
  </si>
  <si>
    <t>02253</t>
  </si>
  <si>
    <t>02254</t>
  </si>
  <si>
    <t>09226</t>
  </si>
  <si>
    <t>02832</t>
  </si>
  <si>
    <t>03583</t>
  </si>
  <si>
    <t>START FHF-SERIES Old Or New snow High Humidity SuperHydrophobic</t>
  </si>
  <si>
    <t xml:space="preserve">START LOPPET 135 </t>
  </si>
  <si>
    <t>START LOPPET 140</t>
  </si>
  <si>
    <t>START LOPPET 145</t>
  </si>
  <si>
    <t>START LOPPET 147.5</t>
  </si>
  <si>
    <t>START LOPPET 150</t>
  </si>
  <si>
    <t>START LOPPET 152.5</t>
  </si>
  <si>
    <t>START LOPPET 155</t>
  </si>
  <si>
    <t>START LOPPET 157.5</t>
  </si>
  <si>
    <t>START LOPPET 160</t>
  </si>
  <si>
    <t>START LOPPET 162.5</t>
  </si>
  <si>
    <t>START LOPPET 165</t>
  </si>
  <si>
    <t>START LOPPET 167.5</t>
  </si>
  <si>
    <t>START LOPPET 170</t>
  </si>
  <si>
    <t>START LOPPET 172.5</t>
  </si>
  <si>
    <t>START LOPPET 175</t>
  </si>
  <si>
    <t>START LOPPET KIT 155</t>
  </si>
  <si>
    <t>START LOPPET KIT 180</t>
  </si>
  <si>
    <t>START SPORT 130</t>
  </si>
  <si>
    <t>START SPORT 135</t>
  </si>
  <si>
    <t>START SPORT 140</t>
  </si>
  <si>
    <t>START SPORT 145</t>
  </si>
  <si>
    <t>START SPORT 150</t>
  </si>
  <si>
    <t>START SPORT 155</t>
  </si>
  <si>
    <t>START SPORT 160</t>
  </si>
  <si>
    <t>START SPORT 165</t>
  </si>
  <si>
    <t>START SPORT 170</t>
  </si>
  <si>
    <t>START SNOW 125</t>
  </si>
  <si>
    <t>START SNOW 130</t>
  </si>
  <si>
    <t>START SNOW 135</t>
  </si>
  <si>
    <t>START SNOW 140</t>
  </si>
  <si>
    <t>START SNOW 145</t>
  </si>
  <si>
    <t>START SNOW 150</t>
  </si>
  <si>
    <t>START SNOW 155</t>
  </si>
  <si>
    <t>START SNOW 160</t>
  </si>
  <si>
    <t>START JUNIOR RACE 110</t>
  </si>
  <si>
    <t>START JUNIOR RACE 115</t>
  </si>
  <si>
    <t>START JUNIOR RACE 120</t>
  </si>
  <si>
    <t>START JUNIOR RACE 125</t>
  </si>
  <si>
    <t>START JUNIOR RACE 130</t>
  </si>
  <si>
    <t>START JUNIOR RACE 135</t>
  </si>
  <si>
    <t>START JUNIOR RACE 140</t>
  </si>
  <si>
    <t>START SNOW JUNIOR 110</t>
  </si>
  <si>
    <t>START BASE KLISTER SPRAY</t>
  </si>
  <si>
    <t>START OSLO RACING SPECIAL Purple  +2º...-3ºC (36…27F)</t>
  </si>
  <si>
    <t>START OSLO RACING EXTRA Blue -2º...-8ºC (28…18F)</t>
  </si>
  <si>
    <t>START OSLO RACING SUPER Green -7º...-15ºC (19…5F)</t>
  </si>
  <si>
    <t>START BLACK MAGIC FLUOR  +2º...-30º C (37..22F) &gt;75% RH</t>
  </si>
  <si>
    <t>START BLACK MAGIC  +2º...-30º C  (37..22F) &lt;75% RH</t>
  </si>
  <si>
    <t>START BLACK MAGIC KLISTER +10º...-10ºC (50...14F) 55-100%RH</t>
  </si>
  <si>
    <t>START SYN BASEWAX EXTRA, Binder for abrasive snow (with klister)</t>
  </si>
  <si>
    <t>START SYN BASEWAX, Binder for normal snow (with Klister)</t>
  </si>
  <si>
    <t>START SYN YELLOW  +3º…+1º C (38…34F)</t>
  </si>
  <si>
    <t>START SYN PURPLE +1º… -3ºC (34..26F)</t>
  </si>
  <si>
    <t>START SYN BLUE   -2º… -6º C (28…21F)</t>
  </si>
  <si>
    <t>START SYN NORDIC -10º...-30º C (14…-22F)</t>
  </si>
  <si>
    <t>START SYN GREEN  -5º...-10º C (24…14F)</t>
  </si>
  <si>
    <t>START TAR Yellow PLUS  +2º...+½º C (37…33F)</t>
  </si>
  <si>
    <t>START TAR Purple ZERO  +½º...-½º C (33…31F)</t>
  </si>
  <si>
    <t>START TAR Red TWO    0º...  -3º C (32…27F)</t>
  </si>
  <si>
    <t>START TAR Blue FIVE  -2º...  -7º C (28.…20F)</t>
  </si>
  <si>
    <t>START TAR Green TEN  -7º...-12º C (20…10F)</t>
  </si>
  <si>
    <t>START TAR Black MINUS -10º...-30º C (14…-22F)</t>
  </si>
  <si>
    <t>START SPECIAL Klister - ZERO- +2º...-2º C (36…28F)</t>
  </si>
  <si>
    <t>START PURPLE Klister HUMID COURSE ICY   0º...-5º C (32…26f)</t>
  </si>
  <si>
    <t>START BLUE Klister ICY  -4º...-15º C (25…5F)</t>
  </si>
  <si>
    <t xml:space="preserve">START BASE KLISTER </t>
  </si>
  <si>
    <t>START UNIVERSAL PLUS KLister- Wet uni &amp; blend +10º... -5ºC(50…34F)</t>
  </si>
  <si>
    <t>START UNIVERSAL WIDE Klister Variable blend +10º... -5º C (50…26F)</t>
  </si>
  <si>
    <t>START RACING FLUOR RF YELLOW +3º...+1ºC (37…34F)</t>
  </si>
  <si>
    <t>START RACING FLUOR RF PURPLE +2º...-2ºC (36…28F)</t>
  </si>
  <si>
    <t>START RACING FLUOR RF RED -1º...-5º C (30…23F)</t>
  </si>
  <si>
    <t>START RACING FLUOR RF BLUE-4º...-10ºC (25…14F)</t>
  </si>
  <si>
    <t>START SILICON 90 ml</t>
  </si>
  <si>
    <t>START TAR 250 ml</t>
  </si>
  <si>
    <t>START SKI WAX REMOVER  ½ L</t>
  </si>
  <si>
    <t>START SKI WAX REMOVER  1 L</t>
  </si>
  <si>
    <t>START SERVICE KIT FOR NOWAX SKIS (Anti Ice Glider, 3xEasy Cleaner wipe, 3xPolishing Wipe</t>
  </si>
  <si>
    <t>START SANDING PAPER PACK (80/100/120 PAPERS 3 PIECES)</t>
  </si>
  <si>
    <t>START ACRYL SCRAPER, 3 mm</t>
  </si>
  <si>
    <t>START BRASS BRUSH</t>
  </si>
  <si>
    <t>START XC- SCRAPER</t>
  </si>
  <si>
    <t xml:space="preserve">START METALLIC SCRAPER </t>
  </si>
  <si>
    <t>START POLISHING FIBER 20 m</t>
  </si>
  <si>
    <t>START COMBI BRUSH nylon/brass</t>
  </si>
  <si>
    <t>START CORK NATURAL</t>
  </si>
  <si>
    <t>START CORK DIVI</t>
  </si>
  <si>
    <t>START WAX BOX, empty</t>
  </si>
  <si>
    <t>START WAXING APRON</t>
  </si>
  <si>
    <t>START SKI CLIP 1 pc, ALPIN</t>
  </si>
  <si>
    <t xml:space="preserve">START  SKI CLIP 1 pr, For XC- skis </t>
  </si>
  <si>
    <t>START  SKI CLIP 1 pr, Band for XC- skis</t>
  </si>
  <si>
    <t>START RACING SKI HAT Red</t>
  </si>
  <si>
    <t>START SKI HAT Red</t>
  </si>
  <si>
    <t>START ALPIN HAT White</t>
  </si>
  <si>
    <t>START ALPIN HAT Red</t>
  </si>
  <si>
    <t xml:space="preserve">START WAXING GLOVES       </t>
  </si>
  <si>
    <t>START WAX BAG</t>
  </si>
  <si>
    <t>START BOTTLE WAIST BAG M</t>
  </si>
  <si>
    <t>START BOTTLE WAIST BAG L</t>
  </si>
  <si>
    <t>START PRO STRUCTURE ROLLER 100, straight</t>
  </si>
  <si>
    <t>START PRO STRUCTURE TOOL (incl 3 rollers)</t>
  </si>
  <si>
    <t>START PRO STRUCTURE ROLLER 300, straight</t>
  </si>
  <si>
    <t>START PRO STRUCTURE ROLLER 5</t>
  </si>
  <si>
    <t>START PRO STRUCTURE ROLLER 10</t>
  </si>
  <si>
    <t>START PRO STRUCTURE ROLLER 20</t>
  </si>
  <si>
    <t>START PRO STRUCTURE ROLLER 30</t>
  </si>
  <si>
    <t>START AXLE FOR ROTO BRUSHES 110 mm</t>
  </si>
  <si>
    <t>START BACK PACK</t>
  </si>
  <si>
    <t>START FHF30 FLUOR KLISTER HUMID  +2º…-5º C (36…26F)</t>
  </si>
  <si>
    <t>START FHF50 FLUOR KLISTER UNIVERSAL  +10º…-5º C (50-26F)</t>
  </si>
  <si>
    <t>START FHF10 FLUOR KLISTER WET SNOW  +10º... 0º C (50…-32F)</t>
  </si>
  <si>
    <t>START FHF40 FLUOR KICK  PURPLE  +2º...-2ºC (36…28F)</t>
  </si>
  <si>
    <t>START FHF60 FLUOR KICK  RED -1º...-5º C (30…23F)</t>
  </si>
  <si>
    <t>START FHF80 FLUOR KICK BLUE -4º...-10ºC (25…14F)</t>
  </si>
  <si>
    <t>02670</t>
  </si>
  <si>
    <t>02671</t>
  </si>
  <si>
    <t>01981</t>
  </si>
  <si>
    <t>01983</t>
  </si>
  <si>
    <t>START MFW YELLOW +3º...+1ºC (37…34F)</t>
  </si>
  <si>
    <t>START MFW PURPLE +2º...-2ºC (36…28F)</t>
  </si>
  <si>
    <t>START MFW BLUE-4º...-10ºC (25…14F)</t>
  </si>
  <si>
    <t>START MFW RED -1º...-5º C (30…23F)</t>
  </si>
  <si>
    <t>01982</t>
  </si>
  <si>
    <t>01980</t>
  </si>
  <si>
    <t>START WINNER  KIT 155 cm</t>
  </si>
  <si>
    <t>START WINNER  KIT 180 cm</t>
  </si>
  <si>
    <t xml:space="preserve">START WINNER  135 </t>
  </si>
  <si>
    <t>START WINNER  140</t>
  </si>
  <si>
    <t>START WINNER  145</t>
  </si>
  <si>
    <t>START WINNER  147.5</t>
  </si>
  <si>
    <t>START WINNER  150</t>
  </si>
  <si>
    <t>START WINNER  152.5</t>
  </si>
  <si>
    <t>START WINNER  155</t>
  </si>
  <si>
    <t>START WINNER  157.5</t>
  </si>
  <si>
    <t>START WINNER  160</t>
  </si>
  <si>
    <t>START WINNER  162.5</t>
  </si>
  <si>
    <t>START WINNER  165</t>
  </si>
  <si>
    <t>START WINNER  167.5</t>
  </si>
  <si>
    <t>START WINNER  170</t>
  </si>
  <si>
    <t>START WINNER  172.5</t>
  </si>
  <si>
    <t>START WINNER  175</t>
  </si>
  <si>
    <t>START RACE 1.0  155 KIT</t>
  </si>
  <si>
    <t xml:space="preserve">START RACE 1.0   180 KIT </t>
  </si>
  <si>
    <t xml:space="preserve">START SNOW JUNIOR 80 </t>
  </si>
  <si>
    <t xml:space="preserve">START SNOW JUNIOR 90 </t>
  </si>
  <si>
    <t xml:space="preserve">START SNOW JUNIOR 100 </t>
  </si>
  <si>
    <t xml:space="preserve">START SNOW JUNIOR 115 </t>
  </si>
  <si>
    <t>START MASTER -CORK HANDLE 17mm</t>
  </si>
  <si>
    <t>START HF2 WHITE +10°...0°C (50°...32°F) 180g</t>
  </si>
  <si>
    <t>START HF8 BLUE -6°...-12°C (21°...10°F) 180g</t>
  </si>
  <si>
    <t>START HF10 GREEN -7°...-25°C (19°...-13°F) 60g</t>
  </si>
  <si>
    <t>START HF8 BLUE -6°...-12°C (21°...10°F) 60g</t>
  </si>
  <si>
    <t>START HF4 RED 0°...-3°C (32°...27°F) 180g</t>
  </si>
  <si>
    <t>START HF4 RED 0°...-3°C (32°...27°F) 60g</t>
  </si>
  <si>
    <t>START HF10 GREEN  -7°...-25°C (19°...-13°F) 180g</t>
  </si>
  <si>
    <t>START MF10 Green -10°...-30°C (14°...-22°F) 180g</t>
  </si>
  <si>
    <t>START MF10 Green -10°...-30°C (14°...-22°F) 60g</t>
  </si>
  <si>
    <t>START MF8 Blue -7°...-12°C (19°...10°F) 180g</t>
  </si>
  <si>
    <t>START MF8 Blue -7°...-12°C (19°...10°F) 60g</t>
  </si>
  <si>
    <t>START MF6 Purple -2°...-7°C (28°...19°F) 180g</t>
  </si>
  <si>
    <t>START MF6 Purple -2°...-7°C (28°...19°F) 60g</t>
  </si>
  <si>
    <t>START MF4 Red 0°...-3°C (32°...27°F)180g</t>
  </si>
  <si>
    <t>START MF4 Red 0°...-3°C (32°...27°F) 60g</t>
  </si>
  <si>
    <t>START MF10 Green  -10°...-30°C (14°...-22°F) 900g</t>
  </si>
  <si>
    <t>START MF8 Blue  -7°...-12°C (19°...10°F) 900g</t>
  </si>
  <si>
    <t>START MF6 Purple -2°...-7°C (28°...19°F) 900g</t>
  </si>
  <si>
    <t>START MF4 Red  0°...-3°C (32°...27°F) 900g</t>
  </si>
  <si>
    <t>START MF2 White +3°...-3°C (37°...27°F) 180g</t>
  </si>
  <si>
    <t>START LF10 Green -10°...-30°C (14°...-22°F) 180g</t>
  </si>
  <si>
    <t>START LF10 Green -10°...-30°C (14°...-22°F) 60g</t>
  </si>
  <si>
    <t>START LF8 Blue -7°...-12°C (19°...10°F) 180g</t>
  </si>
  <si>
    <t>START LF8 Blue -7°...-12°C (19°...10°F) 60g</t>
  </si>
  <si>
    <t>START LF6 Purple -2°...-7°C (28°...19°F) 180g</t>
  </si>
  <si>
    <t>START LF6 Purple -2°...-7°C (28°...19°F) 900g</t>
  </si>
  <si>
    <t>START LF8 Blue -7°...-12°C (19°...10°F)  900g</t>
  </si>
  <si>
    <t>START LF10 Green -10°...-30°C (14°...-22°F) 900g</t>
  </si>
  <si>
    <t>START LF4 Red 0°...-3°C (32°...27°F) 900g</t>
  </si>
  <si>
    <t>START LF4 Red 0°...-3°C (32°...27°F) 60g</t>
  </si>
  <si>
    <t>START LF4 Red 0°...-3°C (32°...27°F) 180g</t>
  </si>
  <si>
    <t>START LF2 White +10°...0°C (50°...32°F) 180g</t>
  </si>
  <si>
    <t>START LF2 White +10°...0°C (50°...32°F) 60g</t>
  </si>
  <si>
    <t>START SG10 Green -10°...-30°C (14°...-22°F) 900g</t>
  </si>
  <si>
    <t>START SG10 GREEN -10°...-30°C (14°...-22°F) 180g</t>
  </si>
  <si>
    <t>START SG10 GREEN -10°...-30°C (14°...-22°F) 90g</t>
  </si>
  <si>
    <t>START SG8 BLUE -7°...-12°C (19°...10°F) 180g</t>
  </si>
  <si>
    <t>START SG8 BLUE -7°...-12°C (19°...10°F) 90g</t>
  </si>
  <si>
    <t>START SG8 Blue -7°...-12°C (19°...10°F) 900g</t>
  </si>
  <si>
    <t>START SG6 Purple -2°...-7°C (28°...19°F) 900g</t>
  </si>
  <si>
    <t>START SG6 PURPLE -2°...-7°C (28°...19°F) 180g</t>
  </si>
  <si>
    <t>START SG6 PURPLE -2°...-7°C (28°...19°F) 90g</t>
  </si>
  <si>
    <t>START SG4 RED 0°...-3°C (32°...27°F) 180g</t>
  </si>
  <si>
    <t>START SG4 RED 0°...-3°C (32°...27°F) 90g</t>
  </si>
  <si>
    <t>START SG4 Red 0°...-3°C (32°...27°F) 900g</t>
  </si>
  <si>
    <t>START SG2 WHITE +10°...0°C (50°...32°F) 180g</t>
  </si>
  <si>
    <t>START SG2 WHITE +10°...0°C (50°...32°F) 90g</t>
  </si>
  <si>
    <t>START HFG GRAPHITE New snow underlayer</t>
  </si>
  <si>
    <t>START BLACK MAGIC-MolyFluor Gliders Powers Bocks</t>
  </si>
  <si>
    <t>START BW BASE WAX 900g 110CMP-base prep new or newly ground skis</t>
  </si>
  <si>
    <t>START BW BASE WAX-90g-110Cmp -base prep new or newly ground skis</t>
  </si>
  <si>
    <t>START BW BASE WAX 180g-110Cmp -base prep new or newly ground skis</t>
  </si>
  <si>
    <t>START BWLF FLUORINATED BASE WAX 180g 130Cmp Fluor Glider Base, training, ski test</t>
  </si>
  <si>
    <t>START BWLF FLUORINATED BASE WAX 90g 130c MPFluor Glider Base, training, ski test</t>
  </si>
  <si>
    <t>START BWLF FLUOR BASE WAX 900g 130Cmp Fluor Glider Base, training, ski test</t>
  </si>
  <si>
    <t>START BWG BASE GRAPHITE WAX-180g- 140c activating graphite bases</t>
  </si>
  <si>
    <t>START FIBERLENE 25 m</t>
  </si>
  <si>
    <t>SCRAPERS FIBERLENE SANDPAPER</t>
  </si>
  <si>
    <t>BRUSHES</t>
  </si>
  <si>
    <t>CORKS</t>
  </si>
  <si>
    <t>SKI STRAPS</t>
  </si>
  <si>
    <t>START BAG FOR WAXING TABLE</t>
  </si>
  <si>
    <t>START WAXING PROFILE 1 (For table art. 07513)</t>
  </si>
  <si>
    <t>WAXING TABLES</t>
  </si>
  <si>
    <t>IRON</t>
  </si>
  <si>
    <t>START ROTO BRUSH CORK  110 mm</t>
  </si>
  <si>
    <t>START ROTO BRUSH NYLON 110 mm</t>
  </si>
  <si>
    <t>START ROTO BRUSH NYLON FINISHING 110 mm !</t>
  </si>
  <si>
    <t>START WAXING IRON 800 W US PLUG</t>
  </si>
  <si>
    <t xml:space="preserve">START WAXING IRON PRO DIGITAL 1000W EUROPLUG  </t>
  </si>
  <si>
    <t>Bags hats box</t>
  </si>
  <si>
    <t>START SKI WAX REMOVER  SPRAY 220 ml</t>
  </si>
  <si>
    <t xml:space="preserve">START SKI WAX REMOVER  250 ml  </t>
  </si>
  <si>
    <t>START DRINK BELT (thermo)</t>
  </si>
  <si>
    <t>STRUCTURE TOOLS</t>
  </si>
  <si>
    <t>WAX REMOVER CLEANER</t>
  </si>
  <si>
    <t>GLOVES APRON TAPE</t>
  </si>
  <si>
    <t>START CORK NATURAL WITH FLEECE Finishing fluor</t>
  </si>
  <si>
    <t>START GROOVE SCRAPER short stubby</t>
  </si>
  <si>
    <t>START SPORT STRUCTURE W/dia M 1.0,W- M 1.0</t>
  </si>
  <si>
    <t xml:space="preserve">START SPORT ROLLER LINEAR MEDIUM 1.0 </t>
  </si>
  <si>
    <t>START SPORT ROLLER LINEAR COARSE 1.5</t>
  </si>
  <si>
    <t xml:space="preserve">START SPORT ROLLER DIAGONAL FINE 0,5 </t>
  </si>
  <si>
    <t xml:space="preserve">START SPORT ROLLER DIAGONAL COARSE 1.5 </t>
  </si>
  <si>
    <t>START SPORT ROLLER W-SHAPE FINE 0,5</t>
  </si>
  <si>
    <t>START SPORT ROLLER W-SHAPE MEDIUM 1.0</t>
  </si>
  <si>
    <t>START SPORT ROLLER W-SHAPE COARSE 1.5</t>
  </si>
  <si>
    <t>TAR FOR WOODEN SKIS</t>
  </si>
  <si>
    <t>BASKETS</t>
  </si>
  <si>
    <t>HANDLES</t>
  </si>
  <si>
    <t>STRAPS</t>
  </si>
  <si>
    <t>GLUE</t>
  </si>
  <si>
    <t>TUBES</t>
  </si>
  <si>
    <t>START EASY CLEANING WIPE solution in cloth pouch REMOVER</t>
  </si>
  <si>
    <t>START POLYMER CLEANER 250ml MOST GENTLE</t>
  </si>
  <si>
    <t>START HF CLEANER 250ML MEDIUM GENTLE</t>
  </si>
  <si>
    <t>START ROTO BRUSH COMBI (NYLON/HORSE HAIR) 110 mm</t>
  </si>
  <si>
    <t>START ROTO BRUSH HORSE HAIR 110 mm</t>
  </si>
  <si>
    <t>START LARGE OVAL STEEL BRUSH</t>
  </si>
  <si>
    <t>START LARGE OVAL BRASS BRUSH</t>
  </si>
  <si>
    <t>START LARGE OVAL NYLON BRUSH</t>
  </si>
  <si>
    <t>START LARGE OVAL STEEL HARD</t>
  </si>
  <si>
    <t xml:space="preserve">START CLICK-STRAP M   </t>
  </si>
  <si>
    <t xml:space="preserve">START CLICK-STRAP L    </t>
  </si>
  <si>
    <t xml:space="preserve">START CLICK-STRAP S    </t>
  </si>
  <si>
    <t>START MASTER -CLICK HANDLE  17mm</t>
  </si>
  <si>
    <t>START SPORT STRAP S</t>
  </si>
  <si>
    <t>START SPORT STRAP M</t>
  </si>
  <si>
    <t>START SPORT STRAP L</t>
  </si>
  <si>
    <t xml:space="preserve">START NYLON BRUSH, Hard (#2 Brush) </t>
  </si>
  <si>
    <t xml:space="preserve">START FINISHING Wax Fluor BRUSH, fine nylon  Red </t>
  </si>
  <si>
    <t xml:space="preserve">START STEEL BRUSH (only 1-2 passes needed) </t>
  </si>
  <si>
    <t>START RACE STRAP S Black</t>
  </si>
  <si>
    <t>START RACE STRAP M Black</t>
  </si>
  <si>
    <t>START RACE STRAP L Black</t>
  </si>
  <si>
    <t>44330XL</t>
  </si>
  <si>
    <t>START BASKET GLUE  XL Service block</t>
  </si>
  <si>
    <t>START BASKET GLUE  Small</t>
  </si>
  <si>
    <t>44330</t>
  </si>
  <si>
    <t>START NW UNIVERSAL PAD Rubber Cover Basket</t>
  </si>
  <si>
    <t>START NW WINTER PAD Rubber Cover with tip exposed</t>
  </si>
  <si>
    <t>START ALPINE BLACK MAGIC ABMLF2  +10º...0ºC  (50°-32F) 180g</t>
  </si>
  <si>
    <t>START ALPINE BLACK MAGIC ABMLF4 0º...-10ºC    (32°-14F) 180g</t>
  </si>
  <si>
    <t>START HF2 WHITE +10°...0°C (50°...32°F) 60g</t>
  </si>
  <si>
    <t>START HF6 PURPLE -2°...-7°C (28°...19°F) 60g</t>
  </si>
  <si>
    <t>START HF6 PURPLE -2°...-7°C (28°...19°F) 180g</t>
  </si>
  <si>
    <t>START ALL TEMP HF LOPPET 40g  NEW every day race wax</t>
  </si>
  <si>
    <t>START SGG GRAPHITE  90 - New snow underlayer &amp; Graphite base prep</t>
  </si>
  <si>
    <t xml:space="preserve">START MF2 White +3°...-3°C (37°...27°F) 60g </t>
  </si>
  <si>
    <t>START SGG Graphite 900g New snow underlayer &amp; Graphite base prep</t>
  </si>
  <si>
    <t>START HIGH FLUORINATED GLIDERS ~ 20% Fluor</t>
  </si>
  <si>
    <t>START MEDIUM FLUOR GLIDERS ~ 10% Flour</t>
  </si>
  <si>
    <t>START LOW FLUOR GLIDERS ~ 5% Fluor</t>
  </si>
  <si>
    <t>START BASE AND SERVICE LINES</t>
  </si>
  <si>
    <t>START ALLTEMP UNIVERSAL GLIDERS</t>
  </si>
  <si>
    <t>START BWG BASE GRAPHITE WAX 90g-140Cmp gactivating graphite bases</t>
  </si>
  <si>
    <t>START BLACK MAGIC BM3  POWDER -2...-10ºC (28°-14F) 30g</t>
  </si>
  <si>
    <t>START BLACK MAGIC BM1  POWDER +10°...-2°C (50°...28°F) 30g</t>
  </si>
  <si>
    <t>START BLACK MAGIC BM HF 6 Green -6°...-25°C (21°...-13°F) 60g</t>
  </si>
  <si>
    <t>START BLACK MAGIC BM HF 4 Purple  0°...-6°C (32°...21°F) 60g</t>
  </si>
  <si>
    <t>START BLACK MAGIC BM HF 2 Yellow +10°...0°C (50°...32°F) 60g</t>
  </si>
  <si>
    <t>START FHF2 GLIDER RED +5°...-1°C (41°...30°F) 60g</t>
  </si>
  <si>
    <t>START FHF4 GLIDER Purple +1°...-6°C (34°...21°F) 60g</t>
  </si>
  <si>
    <t>START FHF6 GLIDER Blue -5°...-14°C (23°...7°F) 60g</t>
  </si>
  <si>
    <t>START RACING FLUOR LINE - Wet  45g</t>
  </si>
  <si>
    <t>START SGG GRAPHITE - New snow underlayer &amp; Graphite base prep 180g</t>
  </si>
  <si>
    <t>START LF6 Purple -2°...-7°C (28°...19°F) 60g</t>
  </si>
  <si>
    <t>START ROLLER SKI TIP 10 mm (Tall)</t>
  </si>
  <si>
    <t>START ROLLER SKI TIP 8 mm (Tall)</t>
  </si>
  <si>
    <t>START SILICON SPRAY 220 ml</t>
  </si>
  <si>
    <t>START COPPER BRUSH (#1 brush)</t>
  </si>
  <si>
    <t xml:space="preserve">START HORSEHAIR BRUSH (#3 Brush finisher) </t>
  </si>
  <si>
    <t>START WAXING TABLE + COVER BAG</t>
  </si>
  <si>
    <t>START CORK NATURAL ALPINE WITH FLEECE Finishing Fluor</t>
  </si>
  <si>
    <t>SKU</t>
  </si>
  <si>
    <t>START FHF5 FLUOR POWDER Red Around freeze +5°...-1°C (41°...30°F) 30g</t>
  </si>
  <si>
    <t>START FHF3 FLUOR LIQUID White  +1°...-5°C (34°...23°F) 30ml</t>
  </si>
  <si>
    <t>START FHF7 FLUOR POWDER Purple BELOW -1°...-5°C (30°...23°F) 30g</t>
  </si>
  <si>
    <t>START FHF9 FLUOR POWDER Blue COLD -5°...-14°C (23°...7°F) 30g</t>
  </si>
  <si>
    <t>START FHF11 FLUOR BLOCK Red -1°...-15°C (30°...5°F) 20g</t>
  </si>
  <si>
    <t>START FHF1 100% FLUOR LIQUID Yellow  +10°...+1°C (50°...34°F) 10ml</t>
  </si>
  <si>
    <t>START BLACK MAGIC BMR5 White BLOCK +10°...-5°C (50°...23°F) 20g</t>
  </si>
  <si>
    <t>START BLACK MAGIC BMR9 Red LIQUID  +10°...-3°C (50°...27°F) 30ml</t>
  </si>
  <si>
    <t>PO #</t>
  </si>
  <si>
    <t>date</t>
  </si>
  <si>
    <t>Start America start@endurance-enterprises.com</t>
  </si>
  <si>
    <t>406-585-2660</t>
  </si>
  <si>
    <t>03732</t>
  </si>
  <si>
    <t>03734</t>
  </si>
  <si>
    <t>03736</t>
  </si>
  <si>
    <t>03738</t>
  </si>
  <si>
    <t>03740</t>
  </si>
  <si>
    <t>05095</t>
  </si>
  <si>
    <t>05096</t>
  </si>
  <si>
    <t>05097</t>
  </si>
  <si>
    <t>START RACE 155 KIT</t>
  </si>
  <si>
    <t xml:space="preserve">START RACE 180 KIT </t>
  </si>
  <si>
    <t>START TRACK 120</t>
  </si>
  <si>
    <t>START TRACK 125</t>
  </si>
  <si>
    <t>START TRACK 130</t>
  </si>
  <si>
    <t>START TRACK 135</t>
  </si>
  <si>
    <t>START TRACK 140</t>
  </si>
  <si>
    <t>START TRACK 145</t>
  </si>
  <si>
    <t>START TRACK 150</t>
  </si>
  <si>
    <t>START TRACK 155</t>
  </si>
  <si>
    <t>START TRACK 160</t>
  </si>
  <si>
    <t>START TRACK 165</t>
  </si>
  <si>
    <t>START TRACK 170</t>
  </si>
  <si>
    <t>START PF 750 Race Service Powder Cold -3…-6 C RH &gt;75% artificial snow 30g</t>
  </si>
  <si>
    <t>START PF 550 Race Service Powder Warm+5…-2 C, RH &gt;80%  artificial snow 30g</t>
  </si>
  <si>
    <t>02665</t>
  </si>
  <si>
    <t>START FHF8 GLIDER Green -10°...-30°F (14°…-22°F) 60g</t>
  </si>
  <si>
    <t>02256</t>
  </si>
  <si>
    <t>02255</t>
  </si>
  <si>
    <t>02258</t>
  </si>
  <si>
    <t>02128</t>
  </si>
  <si>
    <t>START GRIP TAPE COVER WAX 30g</t>
  </si>
  <si>
    <t>START ALL TEMP MF 60g  Test skis, race prep, every day race wax</t>
  </si>
  <si>
    <t>02350</t>
  </si>
  <si>
    <t>02352</t>
  </si>
  <si>
    <t>02354</t>
  </si>
  <si>
    <t>02356</t>
  </si>
  <si>
    <t>02358</t>
  </si>
  <si>
    <t>02360</t>
  </si>
  <si>
    <t>02362</t>
  </si>
  <si>
    <t>ORDER</t>
  </si>
  <si>
    <t>UNITS</t>
  </si>
  <si>
    <t>START ALPINE GLIDERS</t>
  </si>
  <si>
    <t>02430</t>
  </si>
  <si>
    <t>START AG3 YELLOW +5°...-1°C (41°...30°F) 90g</t>
  </si>
  <si>
    <t>02440</t>
  </si>
  <si>
    <t>START AG5 PURPLE -1°...-8°C (30°...18°F) 90g</t>
  </si>
  <si>
    <t>02445</t>
  </si>
  <si>
    <t>START AG6 BLUE -6°...-12°C (21°...10°F) 90 g</t>
  </si>
  <si>
    <t>02450</t>
  </si>
  <si>
    <t>START AG7 GREEN  -8°...-20°C (18°...-4°F) 90g</t>
  </si>
  <si>
    <t>03591</t>
  </si>
  <si>
    <t>START AG3 YELLOW +5°...-1°C (41°...30°F)180g</t>
  </si>
  <si>
    <t>03592</t>
  </si>
  <si>
    <t>START AG5 PURPLE -1°...-8°C (30°...18°F) 180g</t>
  </si>
  <si>
    <t>03593</t>
  </si>
  <si>
    <t>START AG6 BLUE -6°...-12°C (21°...10°F) 180g</t>
  </si>
  <si>
    <t>03594</t>
  </si>
  <si>
    <t>START AG7 GREEN  -8°...-20°C (18°...-4°F) 180g</t>
  </si>
  <si>
    <t>03323</t>
  </si>
  <si>
    <t>START ABW ALPINE BASEWAX  90g</t>
  </si>
  <si>
    <t xml:space="preserve">03556 </t>
  </si>
  <si>
    <t>START ABW ALPINE BASEWAX 180g</t>
  </si>
  <si>
    <t>03628</t>
  </si>
  <si>
    <t xml:space="preserve">START ABW ALPINE BASEWAX  900g </t>
  </si>
  <si>
    <t>03629</t>
  </si>
  <si>
    <t>START AG3 Yellow  GLIDER PACKAGE  +5º...-1º C 900g</t>
  </si>
  <si>
    <t>03630</t>
  </si>
  <si>
    <t>START AG5 Purple  GLIDER PACKAGE  - 1º... -8º C 900g</t>
  </si>
  <si>
    <t>03631</t>
  </si>
  <si>
    <t>START AG6 Blue GLIDER PACKAGE  -6º...-12ºC 900g</t>
  </si>
  <si>
    <t>03632</t>
  </si>
  <si>
    <t>START AG7 Green GLIDER PACKAGE  - 8º..-20º C 900g</t>
  </si>
  <si>
    <t>03390</t>
  </si>
  <si>
    <t>03391</t>
  </si>
  <si>
    <t>03405</t>
  </si>
  <si>
    <t>START SERVICE WAX CASSETTE (135X135) 1kg</t>
  </si>
  <si>
    <t>05220</t>
  </si>
  <si>
    <t>START SIDE WALL PLANER</t>
  </si>
  <si>
    <t>05225</t>
  </si>
  <si>
    <t>START SIDE EDGE FILE GUIDE 89°</t>
  </si>
  <si>
    <t>05230</t>
  </si>
  <si>
    <t>START SIDE EDGE FILE GUIDE 88°</t>
  </si>
  <si>
    <t>05235</t>
  </si>
  <si>
    <t>START SIDE EDGE FILE GUIDE 87°</t>
  </si>
  <si>
    <t>05240</t>
  </si>
  <si>
    <t>START SIDE EDGE FILE GUIDE 86°</t>
  </si>
  <si>
    <t>05245</t>
  </si>
  <si>
    <t>START BASE EDGE FILE GUIDE</t>
  </si>
  <si>
    <t>05250</t>
  </si>
  <si>
    <t>START DIAMOND FILE 100mm 200</t>
  </si>
  <si>
    <t>05255</t>
  </si>
  <si>
    <t>START DIAMOND FILE 100mm 400</t>
  </si>
  <si>
    <t>05260</t>
  </si>
  <si>
    <t>START DIAMOND FILE 100mm 600</t>
  </si>
  <si>
    <t>05265</t>
  </si>
  <si>
    <t>START DIAMOND FILE 100mm 1000</t>
  </si>
  <si>
    <t>05270</t>
  </si>
  <si>
    <t>START FILE  BASTARD L200 Z/CM 13</t>
  </si>
  <si>
    <t>05272</t>
  </si>
  <si>
    <t>START FILE 2nd CUT L200 Z/CM 16</t>
  </si>
  <si>
    <t>05274</t>
  </si>
  <si>
    <t>START FILE SMOOTH L150 Z/CM 20</t>
  </si>
  <si>
    <t>05276</t>
  </si>
  <si>
    <t>START FILE BASTARD L120 Z/CM 13</t>
  </si>
  <si>
    <t>05278</t>
  </si>
  <si>
    <t>START FILE 2nd CUT L120 Z/CM 16</t>
  </si>
  <si>
    <t>05280</t>
  </si>
  <si>
    <t>START FILE SMOOTH L120 Z/CM 20</t>
  </si>
  <si>
    <t>05282</t>
  </si>
  <si>
    <t>START FILE BASTARD L300 TPI 9</t>
  </si>
  <si>
    <t>05284</t>
  </si>
  <si>
    <t>START MULTI FILE L100 Z/CM 8</t>
  </si>
  <si>
    <t>05295</t>
  </si>
  <si>
    <t>05296</t>
  </si>
  <si>
    <t>WHSL</t>
  </si>
  <si>
    <t>MSRP</t>
  </si>
  <si>
    <t>03407</t>
  </si>
  <si>
    <t>07505</t>
  </si>
  <si>
    <t>START WAXING SUPPORT DEVICE FOR XC</t>
  </si>
  <si>
    <t>Geometry</t>
  </si>
  <si>
    <t>Carbon</t>
  </si>
  <si>
    <t>Total</t>
  </si>
  <si>
    <t>17-8mm</t>
  </si>
  <si>
    <t>100% FHM Carbon</t>
  </si>
  <si>
    <t>100% HM Carbon</t>
  </si>
  <si>
    <t xml:space="preserve">70%  Carbon </t>
  </si>
  <si>
    <t>17-10mm</t>
  </si>
  <si>
    <t xml:space="preserve">60% Carbon </t>
  </si>
  <si>
    <t>15% Carbon composite</t>
  </si>
  <si>
    <t>Composite</t>
  </si>
  <si>
    <t>Carbon composite</t>
  </si>
  <si>
    <t>START RACE SD3 155 KIT</t>
  </si>
  <si>
    <t>100% 3D UHM Carbon</t>
  </si>
  <si>
    <t xml:space="preserve">START RACE SD3  180 KIT </t>
  </si>
  <si>
    <t>100% SD UHM Carbon</t>
  </si>
  <si>
    <t>START SKIN</t>
  </si>
  <si>
    <t>START  EASY GLIDE WAX PRODUCTS</t>
  </si>
  <si>
    <t>START  EASY KICK WAX PRODUCTS</t>
  </si>
  <si>
    <t>01900</t>
  </si>
  <si>
    <t>START Hi Density OSLO RACING CORK</t>
  </si>
  <si>
    <t xml:space="preserve">START GRIP TAPE/GLIDE WIPE XC    </t>
  </si>
  <si>
    <t>START SPECIALTY KLISTERS  55G</t>
  </si>
  <si>
    <t>START MOLYBDENUM FLUOR KLISTERS 55G For Dirty Snow</t>
  </si>
  <si>
    <t>START RED Klister  - for wet</t>
  </si>
  <si>
    <t>START OSLO-RACING WAXES - ICY Artificial 45g</t>
  </si>
  <si>
    <t>ZERO, HAIRIES, WAXLESS PATTEN SKIS  SOLUTIONS</t>
  </si>
  <si>
    <t xml:space="preserve">START EASY BRUSH NYLON </t>
  </si>
  <si>
    <t xml:space="preserve">START EASY BRUSH COMBI </t>
  </si>
  <si>
    <t xml:space="preserve">START EASY BRUSH BRASS </t>
  </si>
  <si>
    <t xml:space="preserve">START ALL TEMP SG 90g </t>
  </si>
  <si>
    <t>START ALL TEMP SG 180g</t>
  </si>
  <si>
    <t>START ALL TEMP MF 180g Test skis, race prep, every day race wax</t>
  </si>
  <si>
    <t>START MF2 White +3°...-3°C (37°...27°F)  900g 5*150 blocks unmarked</t>
  </si>
  <si>
    <t>START LF2 White +10°...0°C (50°...32°F) 900g 5*150 blocks unmarked</t>
  </si>
  <si>
    <t>START SG2 White +10°...0°C (50°...32°F) 900g 5*150 blocks unmarked</t>
  </si>
  <si>
    <t>START ALL TEMP 900g 120Cmp 900g 5*150 blocks unmarked</t>
  </si>
  <si>
    <t>START HIGH DENSITY OSLO CORK</t>
  </si>
  <si>
    <t>START HF FINISHING WAXES,liquids, powders blocks</t>
  </si>
  <si>
    <t>02370</t>
  </si>
  <si>
    <t>02372</t>
  </si>
  <si>
    <t>START HF0 Liquide +10°…-2°C (50°…28°F) 30ml X White</t>
  </si>
  <si>
    <t>START HF1 Liquide+5°…-5°C (41°…23°F)  30ml Red</t>
  </si>
  <si>
    <t>START HF3 Liquide-3°…-10°C (27°…14°F)  30m Purple</t>
  </si>
  <si>
    <t>START HF5 Powder +5°…-3°C (41°…27°F)30g Red</t>
  </si>
  <si>
    <t>START HF7 Powder-2°…-7°C (28°…19°F) 30g  Purple</t>
  </si>
  <si>
    <t>START HF9 Powder -5°…-15°C (23°…5°F)  30g Blue</t>
  </si>
  <si>
    <t>START HF13 Block  -5°…-20°C (23°…-4°F)  20g Green</t>
  </si>
  <si>
    <t>START HF11 Block +5°…-10°C (41°…14°F) 20g Purple</t>
  </si>
  <si>
    <t>01894</t>
  </si>
  <si>
    <t>START FHF20 FLUOR KICK YELLOW  +3º...+1ºC (37…34F)</t>
  </si>
  <si>
    <t xml:space="preserve">START FHF FLOUR Kick &amp; covers for Highest Humidities  - Wet </t>
  </si>
  <si>
    <t>START SG GLIDERS</t>
  </si>
  <si>
    <t>START PRO BASKET 8mm s</t>
  </si>
  <si>
    <t xml:space="preserve">START RACE BASKET 8mm m </t>
  </si>
  <si>
    <t xml:space="preserve">START TRACK BASKET 8mm l </t>
  </si>
  <si>
    <t>START TRACK BASKET 10mm l</t>
  </si>
  <si>
    <t>START SNOW BASKET 10mm XL</t>
  </si>
  <si>
    <t>07512-2</t>
  </si>
  <si>
    <t>07513</t>
  </si>
  <si>
    <t>START GLOVES</t>
  </si>
  <si>
    <t>14005s</t>
  </si>
  <si>
    <t>Start Blue-s</t>
  </si>
  <si>
    <t>Neoprene, Thinsulate+, Fleece, Clarino</t>
  </si>
  <si>
    <t>14005m</t>
  </si>
  <si>
    <t>Start Blue-m</t>
  </si>
  <si>
    <t>14005l</t>
  </si>
  <si>
    <t>Start Blue-l</t>
  </si>
  <si>
    <t>14005xl</t>
  </si>
  <si>
    <t>Start Blue-xl</t>
  </si>
  <si>
    <t>14006s</t>
  </si>
  <si>
    <t>Start Green-s</t>
  </si>
  <si>
    <t>Neoprene, windproof,Thinsulate+, Fleece, Clarino</t>
  </si>
  <si>
    <t>14006m</t>
  </si>
  <si>
    <t>Start Green-m</t>
  </si>
  <si>
    <t>14006l</t>
  </si>
  <si>
    <t>Start Green-l</t>
  </si>
  <si>
    <t>14006xl</t>
  </si>
  <si>
    <t>start green-xl</t>
  </si>
  <si>
    <t>Black</t>
  </si>
  <si>
    <t>14007s</t>
  </si>
  <si>
    <t>14007M</t>
  </si>
  <si>
    <t>14007L</t>
  </si>
  <si>
    <t>Windproof,Thinsulate+, Clarino</t>
  </si>
  <si>
    <t>Dealer</t>
  </si>
  <si>
    <t>Wax Discounts</t>
  </si>
  <si>
    <t>email</t>
  </si>
  <si>
    <t>contact</t>
  </si>
  <si>
    <t>phone</t>
  </si>
  <si>
    <t>ship to</t>
  </si>
  <si>
    <t>Start Catalog</t>
  </si>
  <si>
    <t>Min Pre Order discount</t>
  </si>
  <si>
    <t>Min Pole Order discount</t>
  </si>
  <si>
    <t xml:space="preserve">Order </t>
  </si>
  <si>
    <t>Order units</t>
  </si>
  <si>
    <t xml:space="preserve">Order Total </t>
  </si>
  <si>
    <t>Kick</t>
  </si>
  <si>
    <t>Glider</t>
  </si>
  <si>
    <t>Pole parts</t>
  </si>
  <si>
    <t>Poles</t>
  </si>
  <si>
    <t>Gloves</t>
  </si>
  <si>
    <t>02351</t>
  </si>
  <si>
    <t>01913</t>
  </si>
  <si>
    <t>START WAXING TABLE + 2 Profile + COVER BAG</t>
  </si>
  <si>
    <t>START WAXING TABLE + 1 Profile + COVER BAG</t>
  </si>
  <si>
    <t>07512</t>
  </si>
  <si>
    <t>START SKINGRIP WIPE 1 unit</t>
  </si>
  <si>
    <t>START GRIP TAPE  SERVICE PACK</t>
  </si>
  <si>
    <t>START EASY PASTE  50ml</t>
  </si>
  <si>
    <t>START EASY LIQUID GLIDER  ALL TEMP +10….-25 C 90ml</t>
  </si>
  <si>
    <t>START EASY LIQUID GLIDER  COLD -1….-25 C 90ml</t>
  </si>
  <si>
    <t>START EASY HF LIQUID GLIDER  ALL TEMP +10….-25 C 90ml</t>
  </si>
  <si>
    <t>START EASY HF LIQUID GLIDER  COLD -1….-25 C 90ml</t>
  </si>
  <si>
    <t>START EASY HF QUICK KICK LIQUIDE UNIVERSAL 50ml</t>
  </si>
  <si>
    <t>START EASY HF QUICK KICK LIQUIDE COLD 50ml</t>
  </si>
  <si>
    <t>START EASY QUICK KICK LIQUIDE COLD 50 ml</t>
  </si>
  <si>
    <t>START EASY QUICK KICK LIQUIDE UNIVERSAL 50 ml</t>
  </si>
  <si>
    <t>START EASY CLEANING WIPE</t>
  </si>
  <si>
    <t>START GRIP TAPE HF</t>
  </si>
  <si>
    <t xml:space="preserve">START GRIP TAPE </t>
  </si>
  <si>
    <t>START SERVICE GLIDE WAX CASSETTE (155X155) 1KG</t>
  </si>
  <si>
    <t>START SKI MAN SKI VISE PRO</t>
  </si>
  <si>
    <t>START SKI MAN DOUBLE SKI VISE PRO (Backshop vise)</t>
  </si>
  <si>
    <t>START MFW RED KLISTER   +1º…-5º C</t>
  </si>
  <si>
    <t>START MFW YELLOW KLISTER +10º...+1º C</t>
  </si>
  <si>
    <t xml:space="preserve">                                   START KLISTERS        </t>
  </si>
  <si>
    <t xml:space="preserve">START GLIDEWIPE DISPLAY incl. 50 pcs wipes á 5 g </t>
  </si>
  <si>
    <t xml:space="preserve">START GLIDEWIPE 1 pcs wipes á 5 g </t>
  </si>
  <si>
    <t>START START ANTI ICE LIQUIDE (ZERO &amp; no wax pattern skis) 60ml</t>
  </si>
  <si>
    <t>START CORKS</t>
  </si>
  <si>
    <t>START SYNTHETIC KICK - Dry Corn Snow  45g</t>
  </si>
  <si>
    <t>START TAR TERVA KICK WAXES - New Snow - anti icing - autohardening outer layer-cushioning innner 45g</t>
  </si>
  <si>
    <t>START MFW LINE - Moly Fluor - Icy Dirty (TRY OSLO INSTEAD) 45g</t>
  </si>
  <si>
    <t xml:space="preserve">START BLACK MAGIC - Thin Cover for dirt &amp; icing     45g  </t>
  </si>
  <si>
    <t>START SKINGRIP SKI SERVICE KIT (Skin Grip Glider, Easy Cleanerx3, Cork with fleece)</t>
  </si>
  <si>
    <t>START SKINGRIP GLIDER PASTE  60 ml</t>
  </si>
  <si>
    <t xml:space="preserve">START SKINGRIP SPRAY HF 85 ML </t>
  </si>
  <si>
    <t>START START ANTI ICE LIQUIDE COLD (ZERO &amp;  nowax pattern skis) 60ml</t>
  </si>
  <si>
    <t xml:space="preserve">           START XC KICK LINES </t>
  </si>
  <si>
    <t>Start Poles</t>
  </si>
  <si>
    <t>`</t>
  </si>
  <si>
    <t>START MF 1 MFluor Liquid  +5°…-5°C (41°…23°F)</t>
  </si>
  <si>
    <t>02150</t>
  </si>
  <si>
    <t>02152</t>
  </si>
  <si>
    <t>02160</t>
  </si>
  <si>
    <t>02162</t>
  </si>
  <si>
    <t>02170</t>
  </si>
  <si>
    <t>Start ULTRA Gel</t>
  </si>
  <si>
    <t>START ULTRA GEL +5º…-10ºC 50 ml</t>
  </si>
  <si>
    <t>START ULTRA GEL COLD -5º…-20ºC 50 ml</t>
  </si>
  <si>
    <t>START ULTRA GEL FLUOR +5º…-10ºC 50 ml</t>
  </si>
  <si>
    <t>START ULTRA GEL FLUOR COLD -5º…-20ºC 50 ml</t>
  </si>
  <si>
    <t xml:space="preserve"> START ULTRA PRIMER 90 ml</t>
  </si>
  <si>
    <t>START Zero and GRIP TAPE CLEANER SPRAY 85 ml</t>
  </si>
  <si>
    <t>START HFXT4 FLUOR GLIDER 60g</t>
  </si>
  <si>
    <t>START HFXT6 FLUOR GLIDER 60 g</t>
  </si>
  <si>
    <t>START HFXT8 FLUOR GLIDER 60 g</t>
  </si>
  <si>
    <t>START HFXT10 FLUOR GLIDER 60G</t>
  </si>
  <si>
    <t>03634</t>
  </si>
  <si>
    <t>START UNIVERSAL ALL TEMP MF 900g</t>
  </si>
  <si>
    <t>START JUNIOR Winner135</t>
  </si>
  <si>
    <t>START JUNIOR Winner140</t>
  </si>
  <si>
    <t>START ALPINE TOOLS</t>
  </si>
  <si>
    <t>START HFXT RED GEL FLUOR FINISHER 50ml</t>
  </si>
  <si>
    <t>START HFXT PURPLE GEL FLUOR FINISHER 50 ml</t>
  </si>
  <si>
    <t>START HFXT BLUE GEL FLUOR FINISHER 50 ml</t>
  </si>
  <si>
    <t>START SERVICE WAX GRANULATE 5 KG SOFTEST =5--5c</t>
  </si>
  <si>
    <t>START GLIDE WAX GRANULATE 5 KG BLUE HARDER</t>
  </si>
  <si>
    <t>02125</t>
  </si>
  <si>
    <t>START GLIDER PACK 3 by 75g Blue Purple Green</t>
  </si>
  <si>
    <t>START Track 24 pair Show Special $26</t>
  </si>
  <si>
    <t>START SPORT 24 pair Show Special $41.00</t>
  </si>
  <si>
    <t>START MASTER -FOAM HANDLE 17 MM</t>
  </si>
  <si>
    <t>START Pro Strap XS</t>
  </si>
  <si>
    <t xml:space="preserve">START Pro Strap S  </t>
  </si>
  <si>
    <t xml:space="preserve">START Pro Strap M  </t>
  </si>
  <si>
    <t xml:space="preserve">START Pro Strap L </t>
  </si>
  <si>
    <t xml:space="preserve">START Pro Strap XL </t>
  </si>
  <si>
    <t>START CLASSIC LOOP  STRAP</t>
  </si>
  <si>
    <t xml:space="preserve">START MAGIC GLIDERS Highest Tech Non-Fluor Gliders </t>
  </si>
  <si>
    <t>Tools Brush etc</t>
  </si>
  <si>
    <t>START PF Fluor</t>
  </si>
  <si>
    <t>START MF 3 MFluor Liquid -3°…-10°C (27°…14°F)</t>
  </si>
  <si>
    <t>Start 18-19 Catalog</t>
  </si>
  <si>
    <t>START Glider &amp; Flours</t>
  </si>
  <si>
    <t>ORDER $</t>
  </si>
  <si>
    <t>MSRP $</t>
  </si>
  <si>
    <t xml:space="preserve">           START Brush and Tools </t>
  </si>
  <si>
    <t xml:space="preserve">           START Pole  Parts </t>
  </si>
  <si>
    <r>
      <t xml:space="preserve">MSRP </t>
    </r>
    <r>
      <rPr>
        <b/>
        <u/>
        <sz val="8"/>
        <rFont val="Tahoma"/>
        <family val="2"/>
      </rPr>
      <t>$</t>
    </r>
  </si>
  <si>
    <t>Order $</t>
  </si>
  <si>
    <t>2018-2019</t>
  </si>
  <si>
    <t>start@endurance-enterprises.com</t>
  </si>
  <si>
    <t>START  MAGIC M8 Purple  0°...-6°C (32°...21°F) 180g</t>
  </si>
  <si>
    <t>START  MAGIC M10 Green -6°...-25°C (21°...-13°F) 180g</t>
  </si>
  <si>
    <t xml:space="preserve">ORDER </t>
  </si>
  <si>
    <t>ORDER$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</si>
</sst>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164" formatCode="_-* #,##0.00\ _€_-;\-* #,##0.00\ _€_-;_-* &quot;-&quot;??\ _€_-;_-@_-"/>
    <numFmt numFmtId="165" formatCode="00000"/>
    <numFmt numFmtId="166" formatCode="_-* #,##0.00\ &quot;€&quot;_-;\-* #,##0.00\ &quot;€&quot;_-;_-* &quot;-&quot;??\ &quot;€&quot;_-;_-@_-"/>
    <numFmt numFmtId="167" formatCode="&quot;$&quot;#,##0.00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sz val="8"/>
      <color theme="1"/>
      <name val="Tahoma"/>
      <family val="2"/>
    </font>
    <font>
      <sz val="8"/>
      <color rgb="FF000000"/>
      <name val="Tahoma"/>
      <family val="2"/>
    </font>
    <font>
      <sz val="8"/>
      <color indexed="8"/>
      <name val="Tahoma"/>
      <family val="2"/>
    </font>
    <font>
      <u/>
      <sz val="10"/>
      <color theme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b/>
      <sz val="8"/>
      <color theme="1"/>
      <name val="Tahoma"/>
      <family val="2"/>
    </font>
    <font>
      <u/>
      <sz val="10"/>
      <color theme="10"/>
      <name val="Tahoma"/>
      <family val="2"/>
    </font>
    <font>
      <u/>
      <sz val="10"/>
      <name val="Tahoma"/>
      <family val="2"/>
    </font>
    <font>
      <b/>
      <sz val="8"/>
      <color indexed="8"/>
      <name val="Tahoma"/>
      <family val="2"/>
    </font>
    <font>
      <b/>
      <u/>
      <sz val="8"/>
      <name val="Tahoma"/>
      <family val="2"/>
    </font>
    <font>
      <sz val="9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12">
    <xf numFmtId="0" fontId="0" fillId="0" borderId="0"/>
    <xf numFmtId="164" fontId="6" fillId="0" borderId="0" applyFont="0" applyFill="0" applyBorder="0" applyAlignment="0" applyProtection="0"/>
    <xf numFmtId="0" fontId="5" fillId="0" borderId="0"/>
    <xf numFmtId="166" fontId="6" fillId="0" borderId="0" applyFont="0" applyFill="0" applyBorder="0" applyAlignment="0" applyProtection="0"/>
    <xf numFmtId="0" fontId="6" fillId="0" borderId="0"/>
    <xf numFmtId="0" fontId="4" fillId="0" borderId="0"/>
    <xf numFmtId="0" fontId="14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285">
    <xf numFmtId="0" fontId="0" fillId="0" borderId="0" xfId="0"/>
    <xf numFmtId="0" fontId="9" fillId="0" borderId="1" xfId="0" applyFont="1" applyBorder="1"/>
    <xf numFmtId="0" fontId="9" fillId="0" borderId="1" xfId="0" applyFont="1" applyFill="1" applyBorder="1"/>
    <xf numFmtId="0" fontId="9" fillId="3" borderId="1" xfId="0" applyFont="1" applyFill="1" applyBorder="1"/>
    <xf numFmtId="0" fontId="7" fillId="0" borderId="1" xfId="0" applyFont="1" applyBorder="1"/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" fontId="9" fillId="0" borderId="1" xfId="0" applyNumberFormat="1" applyFont="1" applyBorder="1"/>
    <xf numFmtId="167" fontId="10" fillId="0" borderId="1" xfId="0" applyNumberFormat="1" applyFont="1" applyBorder="1" applyAlignment="1">
      <alignment horizontal="center"/>
    </xf>
    <xf numFmtId="1" fontId="13" fillId="3" borderId="1" xfId="3" applyNumberFormat="1" applyFont="1" applyFill="1" applyBorder="1" applyAlignment="1" applyProtection="1">
      <alignment horizontal="right"/>
      <protection locked="0"/>
    </xf>
    <xf numFmtId="167" fontId="13" fillId="3" borderId="1" xfId="3" applyNumberFormat="1" applyFont="1" applyFill="1" applyBorder="1" applyAlignment="1">
      <alignment horizontal="center"/>
    </xf>
    <xf numFmtId="167" fontId="13" fillId="3" borderId="1" xfId="3" applyNumberFormat="1" applyFont="1" applyFill="1" applyBorder="1" applyAlignment="1">
      <alignment horizontal="right"/>
    </xf>
    <xf numFmtId="4" fontId="9" fillId="0" borderId="1" xfId="0" applyNumberFormat="1" applyFont="1" applyBorder="1"/>
    <xf numFmtId="0" fontId="10" fillId="2" borderId="0" xfId="0" applyFont="1" applyFill="1" applyBorder="1"/>
    <xf numFmtId="0" fontId="10" fillId="0" borderId="1" xfId="0" applyFont="1" applyBorder="1"/>
    <xf numFmtId="0" fontId="10" fillId="3" borderId="1" xfId="0" applyFont="1" applyFill="1" applyBorder="1"/>
    <xf numFmtId="0" fontId="15" fillId="0" borderId="1" xfId="0" applyFont="1" applyBorder="1"/>
    <xf numFmtId="0" fontId="16" fillId="0" borderId="1" xfId="0" applyFont="1" applyBorder="1"/>
    <xf numFmtId="0" fontId="16" fillId="3" borderId="1" xfId="0" applyFont="1" applyFill="1" applyBorder="1"/>
    <xf numFmtId="0" fontId="11" fillId="0" borderId="2" xfId="0" applyFont="1" applyBorder="1"/>
    <xf numFmtId="167" fontId="16" fillId="3" borderId="1" xfId="0" applyNumberFormat="1" applyFont="1" applyFill="1" applyBorder="1"/>
    <xf numFmtId="1" fontId="16" fillId="3" borderId="1" xfId="0" applyNumberFormat="1" applyFont="1" applyFill="1" applyBorder="1"/>
    <xf numFmtId="0" fontId="10" fillId="2" borderId="0" xfId="0" applyFont="1" applyFill="1" applyBorder="1" applyAlignment="1">
      <alignment horizontal="center"/>
    </xf>
    <xf numFmtId="0" fontId="9" fillId="3" borderId="2" xfId="0" applyFont="1" applyFill="1" applyBorder="1"/>
    <xf numFmtId="2" fontId="14" fillId="0" borderId="1" xfId="6" applyNumberFormat="1" applyBorder="1" applyProtection="1"/>
    <xf numFmtId="0" fontId="9" fillId="3" borderId="0" xfId="0" applyFont="1" applyFill="1" applyBorder="1"/>
    <xf numFmtId="0" fontId="15" fillId="0" borderId="1" xfId="0" applyFont="1" applyFill="1" applyBorder="1"/>
    <xf numFmtId="0" fontId="16" fillId="0" borderId="1" xfId="0" applyFont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9" fillId="0" borderId="0" xfId="0" applyFont="1" applyFill="1" applyBorder="1"/>
    <xf numFmtId="49" fontId="9" fillId="0" borderId="0" xfId="0" applyNumberFormat="1" applyFont="1" applyBorder="1" applyAlignment="1">
      <alignment horizontal="center"/>
    </xf>
    <xf numFmtId="49" fontId="9" fillId="2" borderId="0" xfId="0" applyNumberFormat="1" applyFont="1" applyFill="1" applyBorder="1" applyAlignment="1">
      <alignment horizontal="center"/>
    </xf>
    <xf numFmtId="0" fontId="15" fillId="0" borderId="3" xfId="0" applyFont="1" applyFill="1" applyBorder="1"/>
    <xf numFmtId="0" fontId="15" fillId="0" borderId="3" xfId="0" applyFont="1" applyBorder="1"/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right"/>
    </xf>
    <xf numFmtId="0" fontId="15" fillId="0" borderId="0" xfId="0" applyFont="1" applyBorder="1" applyAlignment="1">
      <alignment horizontal="center"/>
    </xf>
    <xf numFmtId="0" fontId="15" fillId="0" borderId="0" xfId="0" applyNumberFormat="1" applyFont="1" applyBorder="1" applyProtection="1"/>
    <xf numFmtId="0" fontId="15" fillId="0" borderId="0" xfId="0" applyFont="1" applyBorder="1"/>
    <xf numFmtId="1" fontId="15" fillId="0" borderId="0" xfId="0" applyNumberFormat="1" applyFont="1" applyFill="1" applyBorder="1"/>
    <xf numFmtId="167" fontId="15" fillId="0" borderId="0" xfId="0" applyNumberFormat="1" applyFont="1" applyBorder="1"/>
    <xf numFmtId="0" fontId="10" fillId="0" borderId="3" xfId="0" applyFont="1" applyBorder="1" applyAlignment="1">
      <alignment horizontal="center"/>
    </xf>
    <xf numFmtId="167" fontId="10" fillId="0" borderId="3" xfId="0" applyNumberFormat="1" applyFont="1" applyBorder="1" applyAlignment="1">
      <alignment horizontal="center"/>
    </xf>
    <xf numFmtId="0" fontId="10" fillId="3" borderId="3" xfId="0" applyFont="1" applyFill="1" applyBorder="1"/>
    <xf numFmtId="167" fontId="10" fillId="0" borderId="0" xfId="0" applyNumberFormat="1" applyFont="1" applyFill="1" applyBorder="1" applyAlignment="1">
      <alignment horizontal="center"/>
    </xf>
    <xf numFmtId="167" fontId="13" fillId="3" borderId="4" xfId="3" applyNumberFormat="1" applyFont="1" applyFill="1" applyBorder="1" applyAlignment="1">
      <alignment horizontal="center"/>
    </xf>
    <xf numFmtId="0" fontId="10" fillId="2" borderId="6" xfId="0" applyFont="1" applyFill="1" applyBorder="1"/>
    <xf numFmtId="2" fontId="10" fillId="2" borderId="6" xfId="0" applyNumberFormat="1" applyFont="1" applyFill="1" applyBorder="1" applyAlignment="1">
      <alignment horizontal="center"/>
    </xf>
    <xf numFmtId="167" fontId="10" fillId="2" borderId="6" xfId="0" applyNumberFormat="1" applyFont="1" applyFill="1" applyBorder="1" applyAlignment="1">
      <alignment horizontal="center"/>
    </xf>
    <xf numFmtId="0" fontId="10" fillId="0" borderId="3" xfId="0" applyFont="1" applyBorder="1"/>
    <xf numFmtId="167" fontId="20" fillId="2" borderId="6" xfId="3" applyNumberFormat="1" applyFont="1" applyFill="1" applyBorder="1" applyAlignment="1">
      <alignment horizontal="center"/>
    </xf>
    <xf numFmtId="1" fontId="10" fillId="2" borderId="6" xfId="0" applyNumberFormat="1" applyFont="1" applyFill="1" applyBorder="1"/>
    <xf numFmtId="0" fontId="9" fillId="0" borderId="3" xfId="0" applyFont="1" applyBorder="1"/>
    <xf numFmtId="49" fontId="9" fillId="0" borderId="2" xfId="0" applyNumberFormat="1" applyFont="1" applyFill="1" applyBorder="1" applyAlignment="1">
      <alignment horizontal="center"/>
    </xf>
    <xf numFmtId="0" fontId="9" fillId="0" borderId="2" xfId="0" applyFont="1" applyFill="1" applyBorder="1"/>
    <xf numFmtId="167" fontId="9" fillId="3" borderId="2" xfId="0" applyNumberFormat="1" applyFont="1" applyFill="1" applyBorder="1" applyAlignment="1">
      <alignment horizontal="center"/>
    </xf>
    <xf numFmtId="167" fontId="13" fillId="3" borderId="2" xfId="3" applyNumberFormat="1" applyFont="1" applyFill="1" applyBorder="1" applyAlignment="1">
      <alignment horizontal="center"/>
    </xf>
    <xf numFmtId="1" fontId="9" fillId="5" borderId="2" xfId="0" applyNumberFormat="1" applyFont="1" applyFill="1" applyBorder="1"/>
    <xf numFmtId="49" fontId="9" fillId="0" borderId="2" xfId="0" quotePrefix="1" applyNumberFormat="1" applyFont="1" applyBorder="1" applyAlignment="1">
      <alignment horizontal="center"/>
    </xf>
    <xf numFmtId="0" fontId="9" fillId="0" borderId="2" xfId="0" applyFont="1" applyBorder="1"/>
    <xf numFmtId="1" fontId="13" fillId="5" borderId="2" xfId="3" applyNumberFormat="1" applyFont="1" applyFill="1" applyBorder="1" applyAlignment="1" applyProtection="1">
      <alignment horizontal="right"/>
      <protection locked="0"/>
    </xf>
    <xf numFmtId="49" fontId="9" fillId="3" borderId="2" xfId="0" applyNumberFormat="1" applyFont="1" applyFill="1" applyBorder="1" applyAlignment="1">
      <alignment horizontal="center"/>
    </xf>
    <xf numFmtId="0" fontId="9" fillId="0" borderId="3" xfId="0" applyFont="1" applyFill="1" applyBorder="1"/>
    <xf numFmtId="49" fontId="10" fillId="2" borderId="5" xfId="0" applyNumberFormat="1" applyFont="1" applyFill="1" applyBorder="1" applyAlignment="1">
      <alignment horizontal="center"/>
    </xf>
    <xf numFmtId="0" fontId="10" fillId="2" borderId="5" xfId="0" applyFont="1" applyFill="1" applyBorder="1"/>
    <xf numFmtId="167" fontId="20" fillId="2" borderId="5" xfId="3" applyNumberFormat="1" applyFont="1" applyFill="1" applyBorder="1" applyAlignment="1">
      <alignment horizontal="center"/>
    </xf>
    <xf numFmtId="1" fontId="10" fillId="2" borderId="5" xfId="0" applyNumberFormat="1" applyFont="1" applyFill="1" applyBorder="1"/>
    <xf numFmtId="49" fontId="10" fillId="2" borderId="6" xfId="0" applyNumberFormat="1" applyFont="1" applyFill="1" applyBorder="1" applyAlignment="1">
      <alignment horizontal="center"/>
    </xf>
    <xf numFmtId="0" fontId="10" fillId="2" borderId="7" xfId="0" applyFont="1" applyFill="1" applyBorder="1"/>
    <xf numFmtId="2" fontId="10" fillId="2" borderId="7" xfId="0" applyNumberFormat="1" applyFont="1" applyFill="1" applyBorder="1" applyAlignment="1">
      <alignment horizontal="center"/>
    </xf>
    <xf numFmtId="1" fontId="10" fillId="9" borderId="7" xfId="0" applyNumberFormat="1" applyFont="1" applyFill="1" applyBorder="1"/>
    <xf numFmtId="167" fontId="10" fillId="2" borderId="7" xfId="0" applyNumberFormat="1" applyFont="1" applyFill="1" applyBorder="1" applyAlignment="1">
      <alignment horizontal="center"/>
    </xf>
    <xf numFmtId="49" fontId="10" fillId="5" borderId="0" xfId="0" applyNumberFormat="1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1" fontId="10" fillId="5" borderId="0" xfId="0" applyNumberFormat="1" applyFont="1" applyFill="1" applyBorder="1" applyAlignment="1">
      <alignment horizontal="center"/>
    </xf>
    <xf numFmtId="167" fontId="10" fillId="5" borderId="0" xfId="0" applyNumberFormat="1" applyFont="1" applyFill="1" applyBorder="1" applyAlignment="1">
      <alignment horizontal="center"/>
    </xf>
    <xf numFmtId="2" fontId="10" fillId="5" borderId="0" xfId="0" applyNumberFormat="1" applyFont="1" applyFill="1" applyBorder="1" applyAlignment="1">
      <alignment horizontal="center"/>
    </xf>
    <xf numFmtId="167" fontId="10" fillId="5" borderId="0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10" fontId="10" fillId="2" borderId="6" xfId="0" applyNumberFormat="1" applyFont="1" applyFill="1" applyBorder="1" applyAlignment="1">
      <alignment horizontal="center"/>
    </xf>
    <xf numFmtId="49" fontId="10" fillId="2" borderId="7" xfId="0" applyNumberFormat="1" applyFont="1" applyFill="1" applyBorder="1" applyAlignment="1">
      <alignment horizontal="center"/>
    </xf>
    <xf numFmtId="10" fontId="10" fillId="2" borderId="7" xfId="0" applyNumberFormat="1" applyFont="1" applyFill="1" applyBorder="1" applyAlignment="1">
      <alignment horizontal="center"/>
    </xf>
    <xf numFmtId="49" fontId="9" fillId="0" borderId="2" xfId="0" applyNumberFormat="1" applyFont="1" applyBorder="1" applyAlignment="1">
      <alignment horizontal="center"/>
    </xf>
    <xf numFmtId="0" fontId="9" fillId="0" borderId="2" xfId="0" quotePrefix="1" applyFont="1" applyBorder="1"/>
    <xf numFmtId="1" fontId="20" fillId="2" borderId="5" xfId="3" applyNumberFormat="1" applyFont="1" applyFill="1" applyBorder="1" applyAlignment="1" applyProtection="1">
      <alignment horizontal="right"/>
      <protection locked="0"/>
    </xf>
    <xf numFmtId="49" fontId="10" fillId="2" borderId="5" xfId="0" quotePrefix="1" applyNumberFormat="1" applyFont="1" applyFill="1" applyBorder="1" applyAlignment="1">
      <alignment horizontal="center"/>
    </xf>
    <xf numFmtId="49" fontId="9" fillId="0" borderId="8" xfId="0" quotePrefix="1" applyNumberFormat="1" applyFont="1" applyBorder="1" applyAlignment="1">
      <alignment horizontal="center"/>
    </xf>
    <xf numFmtId="0" fontId="9" fillId="0" borderId="8" xfId="0" applyFont="1" applyBorder="1"/>
    <xf numFmtId="167" fontId="13" fillId="3" borderId="8" xfId="3" applyNumberFormat="1" applyFont="1" applyFill="1" applyBorder="1" applyAlignment="1">
      <alignment horizontal="center"/>
    </xf>
    <xf numFmtId="1" fontId="13" fillId="5" borderId="8" xfId="3" applyNumberFormat="1" applyFont="1" applyFill="1" applyBorder="1" applyAlignment="1" applyProtection="1">
      <alignment horizontal="right"/>
      <protection locked="0"/>
    </xf>
    <xf numFmtId="49" fontId="9" fillId="0" borderId="8" xfId="0" applyNumberFormat="1" applyFont="1" applyBorder="1" applyAlignment="1">
      <alignment horizontal="center"/>
    </xf>
    <xf numFmtId="49" fontId="17" fillId="2" borderId="5" xfId="0" applyNumberFormat="1" applyFont="1" applyFill="1" applyBorder="1" applyAlignment="1">
      <alignment horizontal="center" vertical="center"/>
    </xf>
    <xf numFmtId="0" fontId="10" fillId="2" borderId="5" xfId="0" applyNumberFormat="1" applyFont="1" applyFill="1" applyBorder="1" applyAlignment="1" applyProtection="1">
      <protection locked="0"/>
    </xf>
    <xf numFmtId="49" fontId="11" fillId="0" borderId="8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 applyProtection="1">
      <protection locked="0"/>
    </xf>
    <xf numFmtId="0" fontId="16" fillId="0" borderId="3" xfId="0" applyFont="1" applyBorder="1"/>
    <xf numFmtId="0" fontId="16" fillId="0" borderId="4" xfId="0" applyFont="1" applyBorder="1" applyAlignment="1">
      <alignment horizontal="center"/>
    </xf>
    <xf numFmtId="0" fontId="16" fillId="0" borderId="4" xfId="0" applyFont="1" applyBorder="1"/>
    <xf numFmtId="1" fontId="13" fillId="3" borderId="4" xfId="3" applyNumberFormat="1" applyFont="1" applyFill="1" applyBorder="1" applyAlignment="1" applyProtection="1">
      <alignment horizontal="right"/>
      <protection locked="0"/>
    </xf>
    <xf numFmtId="0" fontId="9" fillId="0" borderId="0" xfId="0" applyFont="1" applyBorder="1"/>
    <xf numFmtId="167" fontId="13" fillId="3" borderId="0" xfId="3" applyNumberFormat="1" applyFont="1" applyFill="1" applyBorder="1" applyAlignment="1">
      <alignment horizontal="center"/>
    </xf>
    <xf numFmtId="49" fontId="10" fillId="2" borderId="0" xfId="0" applyNumberFormat="1" applyFont="1" applyFill="1" applyBorder="1" applyAlignment="1">
      <alignment horizontal="center"/>
    </xf>
    <xf numFmtId="167" fontId="20" fillId="2" borderId="0" xfId="3" applyNumberFormat="1" applyFont="1" applyFill="1" applyBorder="1" applyAlignment="1">
      <alignment horizontal="center"/>
    </xf>
    <xf numFmtId="1" fontId="20" fillId="2" borderId="0" xfId="3" applyNumberFormat="1" applyFont="1" applyFill="1" applyBorder="1" applyAlignment="1" applyProtection="1">
      <alignment horizontal="right"/>
      <protection locked="0"/>
    </xf>
    <xf numFmtId="167" fontId="13" fillId="3" borderId="4" xfId="3" applyNumberFormat="1" applyFont="1" applyFill="1" applyBorder="1" applyAlignment="1">
      <alignment horizontal="right"/>
    </xf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1" fontId="13" fillId="3" borderId="0" xfId="3" applyNumberFormat="1" applyFont="1" applyFill="1" applyBorder="1" applyAlignment="1" applyProtection="1">
      <alignment horizontal="right"/>
      <protection locked="0"/>
    </xf>
    <xf numFmtId="0" fontId="10" fillId="0" borderId="0" xfId="0" applyFont="1" applyBorder="1" applyAlignment="1">
      <alignment horizontal="center"/>
    </xf>
    <xf numFmtId="167" fontId="10" fillId="0" borderId="0" xfId="0" applyNumberFormat="1" applyFont="1" applyBorder="1" applyAlignment="1">
      <alignment horizontal="center"/>
    </xf>
    <xf numFmtId="0" fontId="10" fillId="7" borderId="0" xfId="0" applyFont="1" applyFill="1" applyBorder="1" applyAlignment="1">
      <alignment horizontal="center"/>
    </xf>
    <xf numFmtId="0" fontId="10" fillId="3" borderId="0" xfId="0" applyFont="1" applyFill="1" applyBorder="1"/>
    <xf numFmtId="0" fontId="10" fillId="0" borderId="0" xfId="0" applyFont="1" applyBorder="1"/>
    <xf numFmtId="2" fontId="9" fillId="3" borderId="0" xfId="0" applyNumberFormat="1" applyFont="1" applyFill="1" applyBorder="1" applyAlignment="1">
      <alignment horizontal="right"/>
    </xf>
    <xf numFmtId="49" fontId="10" fillId="6" borderId="0" xfId="0" applyNumberFormat="1" applyFont="1" applyFill="1" applyBorder="1" applyAlignment="1">
      <alignment horizontal="center"/>
    </xf>
    <xf numFmtId="0" fontId="10" fillId="6" borderId="0" xfId="0" applyFont="1" applyFill="1" applyBorder="1"/>
    <xf numFmtId="167" fontId="20" fillId="6" borderId="0" xfId="3" applyNumberFormat="1" applyFont="1" applyFill="1" applyBorder="1" applyAlignment="1">
      <alignment horizontal="center"/>
    </xf>
    <xf numFmtId="1" fontId="20" fillId="6" borderId="0" xfId="3" applyNumberFormat="1" applyFont="1" applyFill="1" applyBorder="1" applyAlignment="1" applyProtection="1">
      <alignment horizontal="center"/>
      <protection locked="0"/>
    </xf>
    <xf numFmtId="167" fontId="10" fillId="6" borderId="0" xfId="0" applyNumberFormat="1" applyFont="1" applyFill="1" applyBorder="1" applyAlignment="1">
      <alignment horizontal="center"/>
    </xf>
    <xf numFmtId="2" fontId="10" fillId="3" borderId="0" xfId="0" applyNumberFormat="1" applyFont="1" applyFill="1" applyBorder="1" applyAlignment="1">
      <alignment horizontal="right"/>
    </xf>
    <xf numFmtId="49" fontId="9" fillId="6" borderId="0" xfId="0" applyNumberFormat="1" applyFont="1" applyFill="1" applyBorder="1" applyAlignment="1">
      <alignment horizontal="center"/>
    </xf>
    <xf numFmtId="167" fontId="13" fillId="6" borderId="0" xfId="3" applyNumberFormat="1" applyFont="1" applyFill="1" applyBorder="1" applyAlignment="1">
      <alignment horizontal="center"/>
    </xf>
    <xf numFmtId="1" fontId="13" fillId="6" borderId="0" xfId="3" applyNumberFormat="1" applyFont="1" applyFill="1" applyBorder="1" applyAlignment="1" applyProtection="1">
      <alignment horizontal="center"/>
      <protection locked="0"/>
    </xf>
    <xf numFmtId="167" fontId="9" fillId="6" borderId="0" xfId="0" applyNumberFormat="1" applyFont="1" applyFill="1" applyBorder="1" applyAlignment="1">
      <alignment horizontal="center"/>
    </xf>
    <xf numFmtId="167" fontId="9" fillId="3" borderId="0" xfId="0" applyNumberFormat="1" applyFont="1" applyFill="1" applyBorder="1" applyAlignment="1">
      <alignment horizontal="right"/>
    </xf>
    <xf numFmtId="0" fontId="9" fillId="0" borderId="0" xfId="0" applyFont="1" applyBorder="1" applyAlignment="1">
      <alignment horizontal="center"/>
    </xf>
    <xf numFmtId="167" fontId="9" fillId="0" borderId="0" xfId="0" applyNumberFormat="1" applyFont="1" applyBorder="1" applyAlignment="1">
      <alignment horizontal="center"/>
    </xf>
    <xf numFmtId="167" fontId="13" fillId="2" borderId="0" xfId="3" applyNumberFormat="1" applyFont="1" applyFill="1" applyBorder="1" applyAlignment="1">
      <alignment horizontal="center"/>
    </xf>
    <xf numFmtId="167" fontId="9" fillId="2" borderId="0" xfId="0" applyNumberFormat="1" applyFont="1" applyFill="1" applyBorder="1" applyAlignment="1">
      <alignment horizontal="center"/>
    </xf>
    <xf numFmtId="167" fontId="13" fillId="8" borderId="0" xfId="3" applyNumberFormat="1" applyFont="1" applyFill="1" applyBorder="1" applyAlignment="1">
      <alignment horizontal="center"/>
    </xf>
    <xf numFmtId="0" fontId="9" fillId="8" borderId="0" xfId="0" applyFont="1" applyFill="1" applyBorder="1" applyAlignment="1">
      <alignment horizontal="center"/>
    </xf>
    <xf numFmtId="167" fontId="9" fillId="8" borderId="0" xfId="0" applyNumberFormat="1" applyFont="1" applyFill="1" applyBorder="1" applyAlignment="1">
      <alignment horizontal="center"/>
    </xf>
    <xf numFmtId="1" fontId="9" fillId="2" borderId="0" xfId="0" applyNumberFormat="1" applyFont="1" applyFill="1" applyBorder="1" applyAlignment="1">
      <alignment horizontal="center"/>
    </xf>
    <xf numFmtId="49" fontId="9" fillId="2" borderId="0" xfId="0" quotePrefix="1" applyNumberFormat="1" applyFont="1" applyFill="1" applyBorder="1" applyAlignment="1">
      <alignment horizontal="center"/>
    </xf>
    <xf numFmtId="164" fontId="10" fillId="2" borderId="0" xfId="1" applyFont="1" applyFill="1" applyBorder="1" applyAlignment="1">
      <alignment horizontal="left"/>
    </xf>
    <xf numFmtId="1" fontId="13" fillId="2" borderId="0" xfId="3" applyNumberFormat="1" applyFont="1" applyFill="1" applyBorder="1" applyAlignment="1" applyProtection="1">
      <alignment horizontal="center"/>
      <protection locked="0"/>
    </xf>
    <xf numFmtId="0" fontId="12" fillId="3" borderId="2" xfId="0" quotePrefix="1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vertical="center"/>
    </xf>
    <xf numFmtId="1" fontId="13" fillId="5" borderId="2" xfId="3" applyNumberFormat="1" applyFont="1" applyFill="1" applyBorder="1" applyAlignment="1" applyProtection="1">
      <alignment horizontal="center"/>
      <protection locked="0"/>
    </xf>
    <xf numFmtId="0" fontId="12" fillId="3" borderId="2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center"/>
    </xf>
    <xf numFmtId="49" fontId="9" fillId="0" borderId="2" xfId="0" applyNumberFormat="1" applyFont="1" applyFill="1" applyBorder="1" applyAlignment="1" applyProtection="1">
      <alignment horizontal="center" vertical="center"/>
      <protection locked="0"/>
    </xf>
    <xf numFmtId="49" fontId="9" fillId="3" borderId="2" xfId="0" applyNumberFormat="1" applyFont="1" applyFill="1" applyBorder="1" applyAlignment="1" applyProtection="1">
      <alignment horizontal="center" vertical="center"/>
      <protection locked="0"/>
    </xf>
    <xf numFmtId="0" fontId="9" fillId="0" borderId="2" xfId="0" applyFont="1" applyBorder="1" applyAlignment="1">
      <alignment horizontal="center"/>
    </xf>
    <xf numFmtId="167" fontId="9" fillId="0" borderId="2" xfId="0" applyNumberFormat="1" applyFont="1" applyBorder="1" applyAlignment="1">
      <alignment horizontal="center"/>
    </xf>
    <xf numFmtId="0" fontId="9" fillId="0" borderId="2" xfId="0" applyNumberFormat="1" applyFont="1" applyFill="1" applyBorder="1" applyAlignment="1" applyProtection="1">
      <alignment horizontal="left"/>
      <protection locked="0"/>
    </xf>
    <xf numFmtId="0" fontId="9" fillId="3" borderId="2" xfId="0" applyNumberFormat="1" applyFont="1" applyFill="1" applyBorder="1" applyAlignment="1" applyProtection="1">
      <alignment horizontal="left"/>
      <protection locked="0"/>
    </xf>
    <xf numFmtId="0" fontId="9" fillId="3" borderId="2" xfId="0" applyFont="1" applyFill="1" applyBorder="1" applyAlignment="1">
      <alignment horizontal="left"/>
    </xf>
    <xf numFmtId="49" fontId="9" fillId="0" borderId="2" xfId="0" applyNumberFormat="1" applyFont="1" applyFill="1" applyBorder="1" applyAlignment="1">
      <alignment horizontal="center" vertical="center"/>
    </xf>
    <xf numFmtId="167" fontId="9" fillId="0" borderId="2" xfId="0" applyNumberFormat="1" applyFont="1" applyFill="1" applyBorder="1" applyAlignment="1">
      <alignment horizontal="center"/>
    </xf>
    <xf numFmtId="0" fontId="9" fillId="0" borderId="2" xfId="0" quotePrefix="1" applyFont="1" applyBorder="1" applyAlignment="1">
      <alignment horizontal="center"/>
    </xf>
    <xf numFmtId="49" fontId="9" fillId="0" borderId="2" xfId="0" applyNumberFormat="1" applyFont="1" applyFill="1" applyBorder="1" applyAlignment="1" applyProtection="1">
      <protection locked="0"/>
    </xf>
    <xf numFmtId="49" fontId="10" fillId="0" borderId="2" xfId="0" applyNumberFormat="1" applyFont="1" applyFill="1" applyBorder="1" applyAlignment="1">
      <alignment horizontal="center"/>
    </xf>
    <xf numFmtId="49" fontId="9" fillId="3" borderId="2" xfId="0" quotePrefix="1" applyNumberFormat="1" applyFont="1" applyFill="1" applyBorder="1" applyAlignment="1">
      <alignment horizontal="center"/>
    </xf>
    <xf numFmtId="49" fontId="9" fillId="0" borderId="2" xfId="0" quotePrefix="1" applyNumberFormat="1" applyFont="1" applyFill="1" applyBorder="1" applyAlignment="1">
      <alignment horizontal="center"/>
    </xf>
    <xf numFmtId="0" fontId="9" fillId="3" borderId="2" xfId="0" quotePrefix="1" applyNumberFormat="1" applyFont="1" applyFill="1" applyBorder="1" applyAlignment="1" applyProtection="1">
      <alignment horizontal="center"/>
      <protection locked="0"/>
    </xf>
    <xf numFmtId="0" fontId="9" fillId="3" borderId="2" xfId="0" quotePrefix="1" applyFont="1" applyFill="1" applyBorder="1"/>
    <xf numFmtId="49" fontId="9" fillId="3" borderId="2" xfId="0" applyNumberFormat="1" applyFont="1" applyFill="1" applyBorder="1"/>
    <xf numFmtId="0" fontId="9" fillId="0" borderId="2" xfId="0" quotePrefix="1" applyNumberFormat="1" applyFont="1" applyFill="1" applyBorder="1" applyAlignment="1" applyProtection="1">
      <alignment horizontal="center"/>
      <protection locked="0"/>
    </xf>
    <xf numFmtId="49" fontId="9" fillId="0" borderId="2" xfId="0" applyNumberFormat="1" applyFont="1" applyFill="1" applyBorder="1" applyAlignment="1" applyProtection="1">
      <alignment horizontal="center"/>
      <protection locked="0"/>
    </xf>
    <xf numFmtId="49" fontId="9" fillId="0" borderId="3" xfId="0" applyNumberFormat="1" applyFont="1" applyFill="1" applyBorder="1"/>
    <xf numFmtId="49" fontId="9" fillId="0" borderId="3" xfId="0" applyNumberFormat="1" applyFont="1" applyBorder="1"/>
    <xf numFmtId="0" fontId="9" fillId="0" borderId="3" xfId="0" quotePrefix="1" applyFont="1" applyBorder="1"/>
    <xf numFmtId="49" fontId="9" fillId="0" borderId="3" xfId="0" quotePrefix="1" applyNumberFormat="1" applyFont="1" applyBorder="1"/>
    <xf numFmtId="0" fontId="9" fillId="3" borderId="3" xfId="0" applyFont="1" applyFill="1" applyBorder="1"/>
    <xf numFmtId="0" fontId="7" fillId="0" borderId="3" xfId="0" applyFont="1" applyBorder="1"/>
    <xf numFmtId="0" fontId="7" fillId="0" borderId="4" xfId="0" applyFont="1" applyBorder="1"/>
    <xf numFmtId="0" fontId="9" fillId="2" borderId="0" xfId="0" applyFont="1" applyFill="1" applyBorder="1"/>
    <xf numFmtId="4" fontId="13" fillId="3" borderId="0" xfId="3" applyNumberFormat="1" applyFont="1" applyFill="1" applyBorder="1" applyAlignment="1">
      <alignment horizontal="center"/>
    </xf>
    <xf numFmtId="4" fontId="9" fillId="3" borderId="0" xfId="0" applyNumberFormat="1" applyFont="1" applyFill="1" applyBorder="1" applyAlignment="1">
      <alignment horizontal="center"/>
    </xf>
    <xf numFmtId="0" fontId="9" fillId="6" borderId="0" xfId="0" applyFont="1" applyFill="1" applyBorder="1"/>
    <xf numFmtId="0" fontId="7" fillId="2" borderId="0" xfId="0" applyFont="1" applyFill="1" applyBorder="1"/>
    <xf numFmtId="0" fontId="9" fillId="2" borderId="0" xfId="0" quotePrefix="1" applyFont="1" applyFill="1" applyBorder="1"/>
    <xf numFmtId="0" fontId="7" fillId="3" borderId="0" xfId="0" applyFont="1" applyFill="1" applyBorder="1"/>
    <xf numFmtId="0" fontId="7" fillId="0" borderId="0" xfId="0" applyFont="1" applyBorder="1"/>
    <xf numFmtId="167" fontId="15" fillId="0" borderId="0" xfId="0" applyNumberFormat="1" applyFont="1" applyBorder="1" applyAlignment="1">
      <alignment horizontal="center"/>
    </xf>
    <xf numFmtId="2" fontId="9" fillId="2" borderId="0" xfId="0" applyNumberFormat="1" applyFont="1" applyFill="1" applyBorder="1" applyAlignment="1">
      <alignment horizontal="center"/>
    </xf>
    <xf numFmtId="10" fontId="9" fillId="2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1" fontId="9" fillId="8" borderId="0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" fontId="9" fillId="5" borderId="2" xfId="0" applyNumberFormat="1" applyFont="1" applyFill="1" applyBorder="1" applyAlignment="1">
      <alignment horizontal="center"/>
    </xf>
    <xf numFmtId="49" fontId="9" fillId="3" borderId="2" xfId="0" quotePrefix="1" applyNumberFormat="1" applyFont="1" applyFill="1" applyBorder="1"/>
    <xf numFmtId="0" fontId="9" fillId="3" borderId="2" xfId="0" applyFont="1" applyFill="1" applyBorder="1" applyAlignment="1">
      <alignment wrapText="1"/>
    </xf>
    <xf numFmtId="1" fontId="11" fillId="0" borderId="2" xfId="0" applyNumberFormat="1" applyFont="1" applyBorder="1" applyAlignment="1">
      <alignment horizontal="center"/>
    </xf>
    <xf numFmtId="0" fontId="7" fillId="0" borderId="2" xfId="0" applyFont="1" applyBorder="1"/>
    <xf numFmtId="0" fontId="9" fillId="0" borderId="2" xfId="0" quotePrefix="1" applyFont="1" applyFill="1" applyBorder="1"/>
    <xf numFmtId="4" fontId="13" fillId="2" borderId="0" xfId="3" applyNumberFormat="1" applyFont="1" applyFill="1" applyBorder="1" applyAlignment="1">
      <alignment horizontal="center"/>
    </xf>
    <xf numFmtId="1" fontId="9" fillId="0" borderId="0" xfId="0" applyNumberFormat="1" applyFont="1" applyBorder="1"/>
    <xf numFmtId="0" fontId="11" fillId="2" borderId="0" xfId="0" quotePrefix="1" applyNumberFormat="1" applyFont="1" applyFill="1" applyBorder="1" applyAlignment="1">
      <alignment horizontal="center"/>
    </xf>
    <xf numFmtId="165" fontId="11" fillId="0" borderId="2" xfId="0" applyNumberFormat="1" applyFont="1" applyBorder="1"/>
    <xf numFmtId="4" fontId="13" fillId="3" borderId="2" xfId="3" applyNumberFormat="1" applyFont="1" applyFill="1" applyBorder="1" applyAlignment="1">
      <alignment horizontal="center"/>
    </xf>
    <xf numFmtId="0" fontId="11" fillId="0" borderId="2" xfId="0" quotePrefix="1" applyNumberFormat="1" applyFont="1" applyBorder="1" applyAlignment="1">
      <alignment horizontal="center"/>
    </xf>
    <xf numFmtId="1" fontId="13" fillId="7" borderId="0" xfId="3" applyNumberFormat="1" applyFont="1" applyFill="1" applyBorder="1" applyAlignment="1" applyProtection="1">
      <alignment horizontal="center"/>
      <protection locked="0"/>
    </xf>
    <xf numFmtId="165" fontId="9" fillId="0" borderId="2" xfId="0" applyNumberFormat="1" applyFont="1" applyBorder="1"/>
    <xf numFmtId="0" fontId="9" fillId="0" borderId="2" xfId="0" quotePrefix="1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1" fontId="9" fillId="0" borderId="4" xfId="0" applyNumberFormat="1" applyFont="1" applyBorder="1"/>
    <xf numFmtId="4" fontId="9" fillId="0" borderId="4" xfId="0" applyNumberFormat="1" applyFont="1" applyBorder="1"/>
    <xf numFmtId="4" fontId="10" fillId="5" borderId="0" xfId="0" applyNumberFormat="1" applyFont="1" applyFill="1" applyBorder="1" applyAlignment="1">
      <alignment horizontal="center"/>
    </xf>
    <xf numFmtId="9" fontId="10" fillId="5" borderId="0" xfId="0" applyNumberFormat="1" applyFont="1" applyFill="1" applyBorder="1" applyAlignment="1">
      <alignment horizontal="center"/>
    </xf>
    <xf numFmtId="1" fontId="9" fillId="5" borderId="0" xfId="0" applyNumberFormat="1" applyFont="1" applyFill="1" applyBorder="1" applyAlignment="1">
      <alignment horizontal="center"/>
    </xf>
    <xf numFmtId="2" fontId="9" fillId="5" borderId="0" xfId="0" applyNumberFormat="1" applyFont="1" applyFill="1" applyBorder="1" applyAlignment="1">
      <alignment horizontal="center"/>
    </xf>
    <xf numFmtId="167" fontId="9" fillId="5" borderId="0" xfId="0" applyNumberFormat="1" applyFont="1" applyFill="1" applyBorder="1" applyAlignment="1">
      <alignment horizontal="center"/>
    </xf>
    <xf numFmtId="1" fontId="11" fillId="2" borderId="0" xfId="4" quotePrefix="1" applyNumberFormat="1" applyFont="1" applyFill="1" applyBorder="1" applyAlignment="1">
      <alignment horizontal="center"/>
    </xf>
    <xf numFmtId="0" fontId="11" fillId="2" borderId="0" xfId="4" applyNumberFormat="1" applyFont="1" applyFill="1" applyBorder="1"/>
    <xf numFmtId="0" fontId="9" fillId="2" borderId="0" xfId="4" applyNumberFormat="1" applyFont="1" applyFill="1" applyBorder="1" applyAlignment="1">
      <alignment horizontal="center"/>
    </xf>
    <xf numFmtId="1" fontId="13" fillId="5" borderId="0" xfId="3" applyNumberFormat="1" applyFont="1" applyFill="1" applyBorder="1" applyAlignment="1" applyProtection="1">
      <alignment horizontal="center"/>
      <protection locked="0"/>
    </xf>
    <xf numFmtId="167" fontId="13" fillId="3" borderId="0" xfId="3" applyNumberFormat="1" applyFont="1" applyFill="1" applyBorder="1" applyAlignment="1">
      <alignment horizontal="right"/>
    </xf>
    <xf numFmtId="4" fontId="11" fillId="3" borderId="0" xfId="0" applyNumberFormat="1" applyFont="1" applyFill="1" applyBorder="1"/>
    <xf numFmtId="1" fontId="9" fillId="5" borderId="0" xfId="0" applyNumberFormat="1" applyFont="1" applyFill="1" applyBorder="1"/>
    <xf numFmtId="4" fontId="9" fillId="2" borderId="0" xfId="0" applyNumberFormat="1" applyFont="1" applyFill="1" applyBorder="1"/>
    <xf numFmtId="167" fontId="13" fillId="2" borderId="0" xfId="3" applyNumberFormat="1" applyFont="1" applyFill="1" applyBorder="1" applyAlignment="1">
      <alignment horizontal="right"/>
    </xf>
    <xf numFmtId="4" fontId="11" fillId="2" borderId="0" xfId="0" applyNumberFormat="1" applyFont="1" applyFill="1" applyBorder="1"/>
    <xf numFmtId="1" fontId="11" fillId="0" borderId="0" xfId="4" quotePrefix="1" applyNumberFormat="1" applyFont="1" applyBorder="1" applyAlignment="1">
      <alignment horizontal="center"/>
    </xf>
    <xf numFmtId="0" fontId="11" fillId="0" borderId="0" xfId="4" applyNumberFormat="1" applyFont="1" applyBorder="1"/>
    <xf numFmtId="165" fontId="11" fillId="0" borderId="0" xfId="4" applyNumberFormat="1" applyFont="1" applyBorder="1"/>
    <xf numFmtId="0" fontId="9" fillId="0" borderId="0" xfId="4" applyFont="1" applyBorder="1" applyAlignment="1">
      <alignment horizontal="center"/>
    </xf>
    <xf numFmtId="1" fontId="13" fillId="3" borderId="0" xfId="3" applyNumberFormat="1" applyFont="1" applyFill="1" applyBorder="1" applyAlignment="1" applyProtection="1">
      <alignment horizontal="center"/>
      <protection locked="0"/>
    </xf>
    <xf numFmtId="4" fontId="9" fillId="0" borderId="0" xfId="0" applyNumberFormat="1" applyFont="1" applyBorder="1"/>
    <xf numFmtId="1" fontId="9" fillId="4" borderId="2" xfId="0" applyNumberFormat="1" applyFont="1" applyFill="1" applyBorder="1" applyAlignment="1">
      <alignment horizontal="center"/>
    </xf>
    <xf numFmtId="0" fontId="12" fillId="4" borderId="2" xfId="0" applyFont="1" applyFill="1" applyBorder="1"/>
    <xf numFmtId="0" fontId="9" fillId="4" borderId="2" xfId="0" applyFont="1" applyFill="1" applyBorder="1" applyAlignment="1">
      <alignment horizontal="center"/>
    </xf>
    <xf numFmtId="167" fontId="13" fillId="3" borderId="2" xfId="3" applyNumberFormat="1" applyFont="1" applyFill="1" applyBorder="1" applyAlignment="1">
      <alignment horizontal="right"/>
    </xf>
    <xf numFmtId="4" fontId="11" fillId="3" borderId="2" xfId="0" applyNumberFormat="1" applyFont="1" applyFill="1" applyBorder="1"/>
    <xf numFmtId="1" fontId="11" fillId="0" borderId="2" xfId="4" quotePrefix="1" applyNumberFormat="1" applyFont="1" applyBorder="1" applyAlignment="1">
      <alignment horizontal="center"/>
    </xf>
    <xf numFmtId="0" fontId="11" fillId="3" borderId="2" xfId="4" applyNumberFormat="1" applyFont="1" applyFill="1" applyBorder="1"/>
    <xf numFmtId="0" fontId="9" fillId="3" borderId="2" xfId="4" applyNumberFormat="1" applyFont="1" applyFill="1" applyBorder="1" applyAlignment="1">
      <alignment horizontal="center"/>
    </xf>
    <xf numFmtId="0" fontId="11" fillId="0" borderId="2" xfId="4" applyNumberFormat="1" applyFont="1" applyBorder="1"/>
    <xf numFmtId="0" fontId="9" fillId="0" borderId="2" xfId="4" applyNumberFormat="1" applyFont="1" applyBorder="1" applyAlignment="1">
      <alignment horizontal="center"/>
    </xf>
    <xf numFmtId="4" fontId="11" fillId="0" borderId="2" xfId="0" applyNumberFormat="1" applyFont="1" applyFill="1" applyBorder="1"/>
    <xf numFmtId="1" fontId="11" fillId="3" borderId="2" xfId="4" quotePrefix="1" applyNumberFormat="1" applyFont="1" applyFill="1" applyBorder="1" applyAlignment="1">
      <alignment horizontal="center"/>
    </xf>
    <xf numFmtId="165" fontId="11" fillId="0" borderId="2" xfId="4" applyNumberFormat="1" applyFont="1" applyBorder="1"/>
    <xf numFmtId="0" fontId="9" fillId="0" borderId="2" xfId="4" applyFont="1" applyBorder="1" applyAlignment="1">
      <alignment horizontal="center"/>
    </xf>
    <xf numFmtId="0" fontId="10" fillId="0" borderId="0" xfId="0" applyFont="1" applyFill="1" applyBorder="1"/>
    <xf numFmtId="167" fontId="10" fillId="0" borderId="0" xfId="0" applyNumberFormat="1" applyFont="1" applyBorder="1"/>
    <xf numFmtId="10" fontId="10" fillId="0" borderId="0" xfId="0" applyNumberFormat="1" applyFont="1" applyBorder="1"/>
    <xf numFmtId="2" fontId="10" fillId="0" borderId="0" xfId="0" applyNumberFormat="1" applyFont="1" applyBorder="1" applyAlignment="1">
      <alignment horizontal="center"/>
    </xf>
    <xf numFmtId="49" fontId="9" fillId="5" borderId="0" xfId="0" applyNumberFormat="1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1" fontId="9" fillId="5" borderId="0" xfId="0" applyNumberFormat="1" applyFont="1" applyFill="1" applyBorder="1" applyAlignment="1">
      <alignment horizontal="center" wrapText="1"/>
    </xf>
    <xf numFmtId="2" fontId="9" fillId="5" borderId="0" xfId="0" applyNumberFormat="1" applyFont="1" applyFill="1" applyBorder="1" applyAlignment="1" applyProtection="1">
      <alignment horizontal="center"/>
      <protection hidden="1"/>
    </xf>
    <xf numFmtId="2" fontId="9" fillId="0" borderId="0" xfId="0" applyNumberFormat="1" applyFont="1" applyBorder="1" applyAlignment="1">
      <alignment horizontal="center"/>
    </xf>
    <xf numFmtId="0" fontId="10" fillId="5" borderId="0" xfId="0" applyFont="1" applyFill="1" applyBorder="1"/>
    <xf numFmtId="1" fontId="10" fillId="0" borderId="0" xfId="0" applyNumberFormat="1" applyFont="1" applyFill="1" applyBorder="1" applyAlignment="1">
      <alignment horizontal="center"/>
    </xf>
    <xf numFmtId="0" fontId="9" fillId="0" borderId="2" xfId="0" applyFont="1" applyBorder="1" applyAlignment="1" applyProtection="1">
      <alignment horizontal="center"/>
      <protection locked="0"/>
    </xf>
    <xf numFmtId="0" fontId="9" fillId="0" borderId="6" xfId="0" applyFont="1" applyBorder="1"/>
    <xf numFmtId="0" fontId="11" fillId="0" borderId="6" xfId="0" applyFont="1" applyBorder="1"/>
    <xf numFmtId="167" fontId="9" fillId="0" borderId="6" xfId="0" applyNumberFormat="1" applyFont="1" applyBorder="1" applyAlignment="1">
      <alignment horizontal="center"/>
    </xf>
    <xf numFmtId="0" fontId="9" fillId="0" borderId="6" xfId="0" applyFont="1" applyBorder="1" applyAlignment="1" applyProtection="1">
      <alignment horizontal="center"/>
      <protection locked="0"/>
    </xf>
    <xf numFmtId="0" fontId="18" fillId="0" borderId="1" xfId="6" applyFont="1" applyFill="1" applyBorder="1" applyProtection="1"/>
    <xf numFmtId="0" fontId="14" fillId="0" borderId="1" xfId="6" applyFill="1" applyBorder="1" applyAlignment="1" applyProtection="1">
      <alignment horizontal="right"/>
    </xf>
    <xf numFmtId="0" fontId="15" fillId="0" borderId="1" xfId="4" applyFont="1" applyFill="1" applyBorder="1" applyProtection="1"/>
    <xf numFmtId="0" fontId="15" fillId="0" borderId="1" xfId="4" applyFont="1" applyBorder="1" applyProtection="1"/>
    <xf numFmtId="167" fontId="15" fillId="0" borderId="1" xfId="4" applyNumberFormat="1" applyFont="1" applyBorder="1" applyProtection="1"/>
    <xf numFmtId="10" fontId="15" fillId="0" borderId="1" xfId="4" applyNumberFormat="1" applyFont="1" applyBorder="1" applyProtection="1"/>
    <xf numFmtId="0" fontId="15" fillId="3" borderId="1" xfId="4" applyFont="1" applyFill="1" applyBorder="1" applyProtection="1"/>
    <xf numFmtId="0" fontId="15" fillId="2" borderId="1" xfId="4" applyFont="1" applyFill="1" applyBorder="1" applyProtection="1"/>
    <xf numFmtId="2" fontId="16" fillId="0" borderId="1" xfId="4" applyNumberFormat="1" applyFont="1" applyBorder="1" applyProtection="1"/>
    <xf numFmtId="0" fontId="16" fillId="0" borderId="1" xfId="4" applyFont="1" applyBorder="1" applyProtection="1"/>
    <xf numFmtId="0" fontId="16" fillId="5" borderId="1" xfId="4" applyFont="1" applyFill="1" applyBorder="1" applyProtection="1"/>
    <xf numFmtId="16" fontId="16" fillId="0" borderId="1" xfId="4" applyNumberFormat="1" applyFont="1" applyBorder="1" applyProtection="1"/>
    <xf numFmtId="9" fontId="16" fillId="0" borderId="1" xfId="4" applyNumberFormat="1" applyFont="1" applyBorder="1" applyProtection="1"/>
    <xf numFmtId="6" fontId="16" fillId="0" borderId="1" xfId="4" applyNumberFormat="1" applyFont="1" applyBorder="1" applyProtection="1"/>
    <xf numFmtId="10" fontId="16" fillId="0" borderId="1" xfId="4" applyNumberFormat="1" applyFont="1" applyBorder="1" applyProtection="1"/>
    <xf numFmtId="0" fontId="19" fillId="0" borderId="1" xfId="4" applyFont="1" applyBorder="1" applyProtection="1"/>
    <xf numFmtId="2" fontId="19" fillId="0" borderId="1" xfId="4" applyNumberFormat="1" applyFont="1" applyBorder="1" applyProtection="1"/>
    <xf numFmtId="1" fontId="16" fillId="0" borderId="1" xfId="4" applyNumberFormat="1" applyFont="1" applyBorder="1" applyProtection="1"/>
    <xf numFmtId="167" fontId="16" fillId="0" borderId="1" xfId="4" applyNumberFormat="1" applyFont="1" applyBorder="1" applyProtection="1"/>
    <xf numFmtId="0" fontId="22" fillId="0" borderId="1" xfId="4" applyFont="1" applyBorder="1" applyProtection="1"/>
    <xf numFmtId="0" fontId="15" fillId="5" borderId="1" xfId="4" applyFont="1" applyFill="1" applyBorder="1" applyProtection="1"/>
    <xf numFmtId="2" fontId="15" fillId="5" borderId="1" xfId="4" applyNumberFormat="1" applyFont="1" applyFill="1" applyBorder="1" applyProtection="1"/>
    <xf numFmtId="167" fontId="15" fillId="5" borderId="1" xfId="4" applyNumberFormat="1" applyFont="1" applyFill="1" applyBorder="1" applyProtection="1"/>
    <xf numFmtId="49" fontId="9" fillId="5" borderId="2" xfId="0" applyNumberFormat="1" applyFont="1" applyFill="1" applyBorder="1" applyAlignment="1">
      <alignment horizontal="center"/>
    </xf>
    <xf numFmtId="0" fontId="11" fillId="5" borderId="2" xfId="0" applyFont="1" applyFill="1" applyBorder="1"/>
    <xf numFmtId="9" fontId="10" fillId="5" borderId="0" xfId="0" applyNumberFormat="1" applyFont="1" applyFill="1" applyBorder="1" applyAlignment="1" applyProtection="1">
      <alignment horizontal="center"/>
      <protection hidden="1"/>
    </xf>
    <xf numFmtId="49" fontId="0" fillId="5" borderId="1" xfId="0" applyNumberFormat="1" applyFill="1" applyBorder="1" applyProtection="1">
      <protection locked="0"/>
    </xf>
    <xf numFmtId="49" fontId="0" fillId="5" borderId="1" xfId="0" applyNumberFormat="1" applyFont="1" applyFill="1" applyBorder="1" applyProtection="1">
      <protection locked="0"/>
    </xf>
  </cellXfs>
  <cellStyles count="12">
    <cellStyle name="Comma" xfId="1" builtinId="3"/>
    <cellStyle name="Currency 3" xfId="3" xr:uid="{00000000-0005-0000-0000-000002000000}"/>
    <cellStyle name="Hyperlink" xfId="6" builtinId="8"/>
    <cellStyle name="Normaali 2" xfId="2" xr:uid="{00000000-0005-0000-0000-000004000000}"/>
    <cellStyle name="Normaali 2 2" xfId="5" xr:uid="{00000000-0005-0000-0000-000005000000}"/>
    <cellStyle name="Normaali 2 3" xfId="7" xr:uid="{00000000-0005-0000-0000-000006000000}"/>
    <cellStyle name="Normaali 2 4" xfId="8" xr:uid="{00000000-0005-0000-0000-000002000000}"/>
    <cellStyle name="Normaali 2 5" xfId="11" xr:uid="{00000000-0005-0000-0000-000003000000}"/>
    <cellStyle name="Normaali 3" xfId="9" xr:uid="{00000000-0005-0000-0000-000030000000}"/>
    <cellStyle name="Normal" xfId="0" builtinId="0"/>
    <cellStyle name="Normal 2" xfId="4" xr:uid="{00000000-0005-0000-0000-000008000000}"/>
    <cellStyle name="Percent 2" xfId="10" xr:uid="{00000000-0005-0000-0000-00003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eg"/><Relationship Id="rId6" Type="http://schemas.openxmlformats.org/officeDocument/2006/relationships/image" Target="../media/image7.jpg"/><Relationship Id="rId11" Type="http://schemas.openxmlformats.org/officeDocument/2006/relationships/image" Target="../media/image1.jpe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1562100</xdr:colOff>
      <xdr:row>1</xdr:row>
      <xdr:rowOff>96920</xdr:rowOff>
    </xdr:to>
    <xdr:pic>
      <xdr:nvPicPr>
        <xdr:cNvPr id="2" name="Picture 1" descr="Start logo.jpg">
          <a:extLst>
            <a:ext uri="{FF2B5EF4-FFF2-40B4-BE49-F238E27FC236}">
              <a16:creationId xmlns:a16="http://schemas.microsoft.com/office/drawing/2014/main" id="{FC6C9CF7-B413-476B-BBE5-76022AEE5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0"/>
          <a:ext cx="1562100" cy="6874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1533526</xdr:colOff>
      <xdr:row>1</xdr:row>
      <xdr:rowOff>118642</xdr:rowOff>
    </xdr:to>
    <xdr:pic>
      <xdr:nvPicPr>
        <xdr:cNvPr id="2" name="Picture 1" descr="Start logo.jpg">
          <a:extLst>
            <a:ext uri="{FF2B5EF4-FFF2-40B4-BE49-F238E27FC236}">
              <a16:creationId xmlns:a16="http://schemas.microsoft.com/office/drawing/2014/main" id="{A99B9DBD-2EB3-4857-981D-1CC9C6533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"/>
          <a:ext cx="1533526" cy="709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1514475</xdr:colOff>
      <xdr:row>1</xdr:row>
      <xdr:rowOff>116205</xdr:rowOff>
    </xdr:to>
    <xdr:pic>
      <xdr:nvPicPr>
        <xdr:cNvPr id="2" name="Picture 1" descr="Start logo.jpg">
          <a:extLst>
            <a:ext uri="{FF2B5EF4-FFF2-40B4-BE49-F238E27FC236}">
              <a16:creationId xmlns:a16="http://schemas.microsoft.com/office/drawing/2014/main" id="{083BD485-6E25-4EEC-96BF-5A39A759D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0"/>
          <a:ext cx="1514475" cy="7067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528204</xdr:colOff>
      <xdr:row>0</xdr:row>
      <xdr:rowOff>0</xdr:rowOff>
    </xdr:from>
    <xdr:to>
      <xdr:col>2</xdr:col>
      <xdr:colOff>606136</xdr:colOff>
      <xdr:row>0</xdr:row>
      <xdr:rowOff>762000</xdr:rowOff>
    </xdr:to>
    <xdr:pic>
      <xdr:nvPicPr>
        <xdr:cNvPr id="2" name="Picture 1" descr="Start logo.jpg">
          <a:extLst>
            <a:ext uri="{FF2B5EF4-FFF2-40B4-BE49-F238E27FC236}">
              <a16:creationId xmlns:a16="http://schemas.microsoft.com/office/drawing/2014/main" id="{04E83F16-5FEF-4282-B54B-8A103EB4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204" y="0"/>
          <a:ext cx="1627909" cy="76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1</xdr:col>
      <xdr:colOff>1343025</xdr:colOff>
      <xdr:row>1</xdr:row>
      <xdr:rowOff>112215</xdr:rowOff>
    </xdr:to>
    <xdr:pic>
      <xdr:nvPicPr>
        <xdr:cNvPr id="2" name="Picture 1" descr="Start logo.jpg">
          <a:extLst>
            <a:ext uri="{FF2B5EF4-FFF2-40B4-BE49-F238E27FC236}">
              <a16:creationId xmlns:a16="http://schemas.microsoft.com/office/drawing/2014/main" id="{E15AA447-2335-4C74-B590-C79BCD32B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0"/>
          <a:ext cx="1343024" cy="7027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13</xdr:row>
      <xdr:rowOff>114300</xdr:rowOff>
    </xdr:from>
    <xdr:to>
      <xdr:col>5</xdr:col>
      <xdr:colOff>305368</xdr:colOff>
      <xdr:row>13</xdr:row>
      <xdr:rowOff>490919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B54B3-E4DA-4880-B268-A0895D455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381500"/>
          <a:ext cx="3988897" cy="376619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31</xdr:row>
      <xdr:rowOff>129540</xdr:rowOff>
    </xdr:from>
    <xdr:to>
      <xdr:col>6</xdr:col>
      <xdr:colOff>408893</xdr:colOff>
      <xdr:row>31</xdr:row>
      <xdr:rowOff>464820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679846-B793-4EC3-B6AD-CE8C1120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7720965"/>
          <a:ext cx="4546023" cy="335280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49</xdr:row>
      <xdr:rowOff>114300</xdr:rowOff>
    </xdr:from>
    <xdr:to>
      <xdr:col>5</xdr:col>
      <xdr:colOff>326323</xdr:colOff>
      <xdr:row>49</xdr:row>
      <xdr:rowOff>449580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5B09DE-3E31-4130-AF31-6B68D9EC1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10982325"/>
          <a:ext cx="4040332" cy="3352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99060</xdr:rowOff>
    </xdr:from>
    <xdr:to>
      <xdr:col>4</xdr:col>
      <xdr:colOff>253846</xdr:colOff>
      <xdr:row>73</xdr:row>
      <xdr:rowOff>449580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AAFFAA-D96F-4DCB-9D67-E650C6B8B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5577185"/>
          <a:ext cx="3303963" cy="350520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426720</xdr:colOff>
      <xdr:row>94</xdr:row>
      <xdr:rowOff>137160</xdr:rowOff>
    </xdr:from>
    <xdr:to>
      <xdr:col>4</xdr:col>
      <xdr:colOff>318616</xdr:colOff>
      <xdr:row>94</xdr:row>
      <xdr:rowOff>405308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0186F6-A63D-4C1E-A9AF-1593E19C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" y="19120485"/>
          <a:ext cx="3389688" cy="2681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228600</xdr:rowOff>
    </xdr:from>
    <xdr:to>
      <xdr:col>5</xdr:col>
      <xdr:colOff>16674</xdr:colOff>
      <xdr:row>83</xdr:row>
      <xdr:rowOff>305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049E00-6B2A-4EDA-A255-5CF235F1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7535525"/>
          <a:ext cx="3614478" cy="31463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352424</xdr:colOff>
      <xdr:row>7</xdr:row>
      <xdr:rowOff>112395</xdr:rowOff>
    </xdr:from>
    <xdr:to>
      <xdr:col>6</xdr:col>
      <xdr:colOff>39303</xdr:colOff>
      <xdr:row>7</xdr:row>
      <xdr:rowOff>472700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D82EE68-004A-4075-ACFF-6728CB37D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4" y="1645920"/>
          <a:ext cx="4030808" cy="360305"/>
        </a:xfrm>
        <a:prstGeom prst="rect">
          <a:avLst/>
        </a:prstGeom>
      </xdr:spPr>
    </xdr:pic>
    <xdr:clientData/>
  </xdr:twoCellAnchor>
  <xdr:twoCellAnchor editAs="oneCell">
    <xdr:from>
      <xdr:col>0</xdr:col>
      <xdr:colOff>360045</xdr:colOff>
      <xdr:row>10</xdr:row>
      <xdr:rowOff>78867</xdr:rowOff>
    </xdr:from>
    <xdr:to>
      <xdr:col>5</xdr:col>
      <xdr:colOff>276793</xdr:colOff>
      <xdr:row>11</xdr:row>
      <xdr:rowOff>3810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AA65E62-30F3-4D9A-AD73-D73EB49DA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45" y="2422017"/>
          <a:ext cx="3847927" cy="467868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60</xdr:row>
      <xdr:rowOff>137160</xdr:rowOff>
    </xdr:from>
    <xdr:to>
      <xdr:col>4</xdr:col>
      <xdr:colOff>417676</xdr:colOff>
      <xdr:row>60</xdr:row>
      <xdr:rowOff>426720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6A4F9B6-4F58-4A46-89D5-C843CB3B4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" y="13138785"/>
          <a:ext cx="3580188" cy="28956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4</xdr:row>
      <xdr:rowOff>76200</xdr:rowOff>
    </xdr:from>
    <xdr:to>
      <xdr:col>6</xdr:col>
      <xdr:colOff>97388</xdr:colOff>
      <xdr:row>4</xdr:row>
      <xdr:rowOff>466344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CB80D85-260D-4C55-B05C-14870EA5E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28675"/>
          <a:ext cx="4279392" cy="390144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0</xdr:row>
      <xdr:rowOff>21167</xdr:rowOff>
    </xdr:from>
    <xdr:to>
      <xdr:col>2</xdr:col>
      <xdr:colOff>465666</xdr:colOff>
      <xdr:row>1</xdr:row>
      <xdr:rowOff>95250</xdr:rowOff>
    </xdr:to>
    <xdr:pic>
      <xdr:nvPicPr>
        <xdr:cNvPr id="13" name="Picture 12" descr="Start logo.jpg">
          <a:extLst>
            <a:ext uri="{FF2B5EF4-FFF2-40B4-BE49-F238E27FC236}">
              <a16:creationId xmlns:a16="http://schemas.microsoft.com/office/drawing/2014/main" id="{5854924D-47A7-45A3-A22F-34C9DAAD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1167"/>
          <a:ext cx="1640415" cy="666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0</xdr:row>
      <xdr:rowOff>28574</xdr:rowOff>
    </xdr:from>
    <xdr:ext cx="1619250" cy="757947"/>
    <xdr:pic>
      <xdr:nvPicPr>
        <xdr:cNvPr id="2" name="Picture 1" descr="Start logo.jpg">
          <a:extLst>
            <a:ext uri="{FF2B5EF4-FFF2-40B4-BE49-F238E27FC236}">
              <a16:creationId xmlns:a16="http://schemas.microsoft.com/office/drawing/2014/main" id="{179BCF61-0F72-4851-AE16-6FEC7ADF2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8574"/>
          <a:ext cx="1619250" cy="757947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endure/Documents/Documents/Documents/aprojects%20desktop/bliz%20start/astart/1718/1617%20START%20workding%20DEAL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CK"/>
      <sheetName val="GLIDER"/>
      <sheetName val="FLUOR"/>
      <sheetName val="ALPINE"/>
      <sheetName val="BRUSH SERVICE TOOL"/>
      <sheetName val="POLE PARTS"/>
      <sheetName val="XC-POLES"/>
      <sheetName val="Gloves"/>
      <sheetName val="Show Specials"/>
      <sheetName val="Dealer info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/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dropbox.com/s/ame3a7bmhzejdu2/START%20Product%20catalog%202018-2019.pdf?dl=0" TargetMode="External"/><Relationship Id="rId1" Type="http://schemas.openxmlformats.org/officeDocument/2006/relationships/hyperlink" Target="mailto:start@endurance-enterprises.com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79998168889431442"/>
  </sheetPr>
  <dimension ref="A1:H99"/>
  <sheetViews>
    <sheetView defaultGridColor="0" colorId="8" zoomScaleNormal="100" zoomScaleSheetLayoutView="100" workbookViewId="0">
      <selection activeCell="C5" sqref="C5"/>
    </sheetView>
  </sheetViews>
  <sheetFormatPr defaultColWidth="8.84375" defaultRowHeight="12" customHeight="1" x14ac:dyDescent="0.65"/>
  <cols>
    <col min="1" max="1" width="9.421875" style="27" customWidth="1"/>
    <col min="2" max="2" width="48" style="17" customWidth="1"/>
    <col min="3" max="3" width="9.421875" style="17" customWidth="1"/>
    <col min="4" max="4" width="9.15234375" style="17" customWidth="1"/>
    <col min="5" max="5" width="9.265625" style="17" customWidth="1"/>
    <col min="6" max="6" width="9.15234375" style="17" customWidth="1"/>
    <col min="7" max="7" width="9" style="17" customWidth="1"/>
    <col min="8" max="16384" width="8.84375" style="17"/>
  </cols>
  <sheetData>
    <row r="1" spans="1:8" s="26" customFormat="1" ht="46.5" customHeight="1" x14ac:dyDescent="0.65">
      <c r="A1" s="36"/>
      <c r="B1" s="37"/>
      <c r="C1" s="37"/>
      <c r="D1" s="37"/>
      <c r="E1" s="37"/>
      <c r="F1" s="37"/>
      <c r="G1" s="38" t="s">
        <v>538</v>
      </c>
      <c r="H1" s="34"/>
    </row>
    <row r="2" spans="1:8" s="16" customFormat="1" ht="12" customHeight="1" x14ac:dyDescent="0.65">
      <c r="A2" s="39"/>
      <c r="B2" s="40">
        <f>'[1]Dealer info'!B3</f>
        <v>0</v>
      </c>
      <c r="C2" s="41"/>
      <c r="D2" s="42"/>
      <c r="E2" s="41"/>
      <c r="F2" s="43"/>
      <c r="G2" s="43"/>
      <c r="H2" s="35"/>
    </row>
    <row r="3" spans="1:8" s="6" customFormat="1" ht="12" customHeight="1" x14ac:dyDescent="0.55000000000000004">
      <c r="A3" s="75" t="s">
        <v>526</v>
      </c>
      <c r="B3" s="76" t="s">
        <v>795</v>
      </c>
      <c r="C3" s="79" t="s">
        <v>852</v>
      </c>
      <c r="D3" s="78" t="s">
        <v>578</v>
      </c>
      <c r="E3" s="79" t="s">
        <v>842</v>
      </c>
      <c r="F3" s="78" t="s">
        <v>653</v>
      </c>
      <c r="G3" s="78" t="s">
        <v>843</v>
      </c>
      <c r="H3" s="44"/>
    </row>
    <row r="4" spans="1:8" s="8" customFormat="1" ht="12" customHeight="1" x14ac:dyDescent="0.55000000000000004">
      <c r="A4" s="78"/>
      <c r="B4" s="78"/>
      <c r="C4" s="207">
        <f>'TEAM info'!B12</f>
        <v>-0.3</v>
      </c>
      <c r="D4" s="77">
        <f>SUM(D6:D83)</f>
        <v>0</v>
      </c>
      <c r="E4" s="78">
        <f>SUM(E6:E83)</f>
        <v>0</v>
      </c>
      <c r="F4" s="78"/>
      <c r="G4" s="78">
        <f>SUM(G6:G83)</f>
        <v>0</v>
      </c>
      <c r="H4" s="45"/>
    </row>
    <row r="5" spans="1:8" s="15" customFormat="1" ht="12" customHeight="1" x14ac:dyDescent="0.55000000000000004">
      <c r="A5" s="83"/>
      <c r="B5" s="71" t="s">
        <v>786</v>
      </c>
      <c r="C5" s="72"/>
      <c r="D5" s="73"/>
      <c r="E5" s="72"/>
      <c r="F5" s="74"/>
      <c r="G5" s="84"/>
      <c r="H5" s="46"/>
    </row>
    <row r="6" spans="1:8" s="1" customFormat="1" ht="12" customHeight="1" x14ac:dyDescent="0.55000000000000004">
      <c r="A6" s="56" t="s">
        <v>53</v>
      </c>
      <c r="B6" s="57" t="s">
        <v>309</v>
      </c>
      <c r="C6" s="59">
        <f>F6*(1+C$4)</f>
        <v>4.8999999999999995</v>
      </c>
      <c r="D6" s="60"/>
      <c r="E6" s="59">
        <f t="shared" ref="E6" si="0">D6*C6</f>
        <v>0</v>
      </c>
      <c r="F6" s="59">
        <v>7</v>
      </c>
      <c r="G6" s="59">
        <f t="shared" ref="G6" si="1">D6*F6</f>
        <v>0</v>
      </c>
      <c r="H6" s="55"/>
    </row>
    <row r="7" spans="1:8" s="1" customFormat="1" ht="12" customHeight="1" x14ac:dyDescent="0.55000000000000004">
      <c r="A7" s="61" t="s">
        <v>676</v>
      </c>
      <c r="B7" s="62" t="s">
        <v>677</v>
      </c>
      <c r="C7" s="59">
        <f>F7*(1+C$4)</f>
        <v>5.7399999999999993</v>
      </c>
      <c r="D7" s="63"/>
      <c r="E7" s="59">
        <f t="shared" ref="E7" si="2">D7*C7</f>
        <v>0</v>
      </c>
      <c r="F7" s="59">
        <v>8.1999999999999993</v>
      </c>
      <c r="G7" s="59">
        <f t="shared" ref="G7" si="3">D7*F7</f>
        <v>0</v>
      </c>
      <c r="H7" s="55"/>
    </row>
    <row r="8" spans="1:8" s="14" customFormat="1" ht="10.5" customHeight="1" x14ac:dyDescent="0.55000000000000004">
      <c r="A8" s="70"/>
      <c r="B8" s="49" t="s">
        <v>673</v>
      </c>
      <c r="C8" s="53"/>
      <c r="D8" s="54"/>
      <c r="E8" s="50"/>
      <c r="F8" s="51"/>
      <c r="G8" s="82"/>
      <c r="H8" s="52"/>
    </row>
    <row r="9" spans="1:8" s="1" customFormat="1" ht="10.5" customHeight="1" x14ac:dyDescent="0.55000000000000004">
      <c r="A9" s="64" t="s">
        <v>564</v>
      </c>
      <c r="B9" s="23" t="s">
        <v>793</v>
      </c>
      <c r="C9" s="59">
        <f>F9*(1+C$4)</f>
        <v>17.5</v>
      </c>
      <c r="D9" s="60"/>
      <c r="E9" s="59">
        <f>D9*C9</f>
        <v>0</v>
      </c>
      <c r="F9" s="59">
        <v>25</v>
      </c>
      <c r="G9" s="59">
        <f>D9*F9</f>
        <v>0</v>
      </c>
      <c r="H9" s="55"/>
    </row>
    <row r="10" spans="1:8" s="1" customFormat="1" ht="10.5" customHeight="1" x14ac:dyDescent="0.55000000000000004">
      <c r="A10" s="64" t="s">
        <v>565</v>
      </c>
      <c r="B10" s="23" t="s">
        <v>792</v>
      </c>
      <c r="C10" s="59">
        <f>F10*(1+C$4)</f>
        <v>15.399999999999999</v>
      </c>
      <c r="D10" s="60"/>
      <c r="E10" s="59">
        <f>D10*C10</f>
        <v>0</v>
      </c>
      <c r="F10" s="59">
        <v>22</v>
      </c>
      <c r="G10" s="59">
        <f>D10*F10</f>
        <v>0</v>
      </c>
      <c r="H10" s="55"/>
    </row>
    <row r="11" spans="1:8" s="1" customFormat="1" ht="10.5" customHeight="1" x14ac:dyDescent="0.55000000000000004">
      <c r="A11" s="64" t="s">
        <v>566</v>
      </c>
      <c r="B11" s="23" t="s">
        <v>763</v>
      </c>
      <c r="C11" s="59">
        <f>F11*(1+C$4)</f>
        <v>2.4499999999999997</v>
      </c>
      <c r="D11" s="60"/>
      <c r="E11" s="59">
        <f>D11*C11</f>
        <v>0</v>
      </c>
      <c r="F11" s="59">
        <v>3.5</v>
      </c>
      <c r="G11" s="59">
        <f>D11*F11</f>
        <v>0</v>
      </c>
      <c r="H11" s="55"/>
    </row>
    <row r="12" spans="1:8" s="1" customFormat="1" ht="10.5" customHeight="1" x14ac:dyDescent="0.55000000000000004">
      <c r="A12" s="64" t="s">
        <v>567</v>
      </c>
      <c r="B12" s="23" t="s">
        <v>791</v>
      </c>
      <c r="C12" s="59">
        <f>F12*(1+C$4)</f>
        <v>21</v>
      </c>
      <c r="D12" s="60"/>
      <c r="E12" s="59">
        <f>D12*C12</f>
        <v>0</v>
      </c>
      <c r="F12" s="59">
        <v>30</v>
      </c>
      <c r="G12" s="59">
        <f>D12*F12</f>
        <v>0</v>
      </c>
      <c r="H12" s="55"/>
    </row>
    <row r="13" spans="1:8" s="15" customFormat="1" ht="10.5" customHeight="1" x14ac:dyDescent="0.55000000000000004">
      <c r="A13" s="70"/>
      <c r="B13" s="49" t="s">
        <v>675</v>
      </c>
      <c r="C13" s="53"/>
      <c r="D13" s="54"/>
      <c r="E13" s="53"/>
      <c r="F13" s="53"/>
      <c r="G13" s="53"/>
      <c r="H13" s="46"/>
    </row>
    <row r="14" spans="1:8" s="1" customFormat="1" ht="10.5" customHeight="1" x14ac:dyDescent="0.55000000000000004">
      <c r="A14" s="64" t="s">
        <v>3</v>
      </c>
      <c r="B14" s="23" t="s">
        <v>773</v>
      </c>
      <c r="C14" s="59">
        <f>F14*(1+C$4)</f>
        <v>14</v>
      </c>
      <c r="D14" s="60"/>
      <c r="E14" s="59">
        <f>D14*C14</f>
        <v>0</v>
      </c>
      <c r="F14" s="59">
        <v>20</v>
      </c>
      <c r="G14" s="59">
        <f>D14*F14</f>
        <v>0</v>
      </c>
      <c r="H14" s="55"/>
    </row>
    <row r="15" spans="1:8" s="2" customFormat="1" ht="10.5" customHeight="1" x14ac:dyDescent="0.55000000000000004">
      <c r="A15" s="64" t="s">
        <v>4</v>
      </c>
      <c r="B15" s="23" t="s">
        <v>772</v>
      </c>
      <c r="C15" s="59">
        <f>F15*(1+C$4)</f>
        <v>14</v>
      </c>
      <c r="D15" s="60"/>
      <c r="E15" s="59">
        <f>D15*C15</f>
        <v>0</v>
      </c>
      <c r="F15" s="59">
        <v>20</v>
      </c>
      <c r="G15" s="59">
        <f>D15*F15</f>
        <v>0</v>
      </c>
      <c r="H15" s="65"/>
    </row>
    <row r="16" spans="1:8" s="2" customFormat="1" ht="10.5" customHeight="1" x14ac:dyDescent="0.55000000000000004">
      <c r="A16" s="64" t="s">
        <v>216</v>
      </c>
      <c r="B16" s="23" t="s">
        <v>770</v>
      </c>
      <c r="C16" s="59">
        <f>F16*(1+C$4)</f>
        <v>15.399999999999999</v>
      </c>
      <c r="D16" s="60"/>
      <c r="E16" s="59">
        <f>D16*C16</f>
        <v>0</v>
      </c>
      <c r="F16" s="59">
        <v>22</v>
      </c>
      <c r="G16" s="59">
        <f>D16*F16</f>
        <v>0</v>
      </c>
      <c r="H16" s="65"/>
    </row>
    <row r="17" spans="1:8" s="1" customFormat="1" ht="10.5" customHeight="1" x14ac:dyDescent="0.55000000000000004">
      <c r="A17" s="64" t="s">
        <v>217</v>
      </c>
      <c r="B17" s="23" t="s">
        <v>771</v>
      </c>
      <c r="C17" s="59">
        <f>F17*(1+C$4)</f>
        <v>15.399999999999999</v>
      </c>
      <c r="D17" s="60"/>
      <c r="E17" s="59">
        <f>D17*C17</f>
        <v>0</v>
      </c>
      <c r="F17" s="59">
        <v>22</v>
      </c>
      <c r="G17" s="59">
        <f>D17*F17</f>
        <v>0</v>
      </c>
      <c r="H17" s="55"/>
    </row>
    <row r="18" spans="1:8" s="14" customFormat="1" ht="10.3" x14ac:dyDescent="0.55000000000000004">
      <c r="A18" s="66"/>
      <c r="B18" s="67" t="s">
        <v>683</v>
      </c>
      <c r="C18" s="68"/>
      <c r="D18" s="69"/>
      <c r="E18" s="68"/>
      <c r="F18" s="68"/>
      <c r="G18" s="68"/>
    </row>
    <row r="19" spans="1:8" s="1" customFormat="1" ht="10.3" x14ac:dyDescent="0.55000000000000004">
      <c r="A19" s="61" t="s">
        <v>106</v>
      </c>
      <c r="B19" s="62" t="s">
        <v>785</v>
      </c>
      <c r="C19" s="59">
        <f>F19*(1+C$4)</f>
        <v>15.399999999999999</v>
      </c>
      <c r="D19" s="60"/>
      <c r="E19" s="59">
        <f>D19*C19</f>
        <v>0</v>
      </c>
      <c r="F19" s="59">
        <v>22</v>
      </c>
      <c r="G19" s="59">
        <f>D19*F19</f>
        <v>0</v>
      </c>
      <c r="H19" s="55"/>
    </row>
    <row r="20" spans="1:8" s="1" customFormat="1" ht="10.3" x14ac:dyDescent="0.55000000000000004">
      <c r="A20" s="61" t="s">
        <v>116</v>
      </c>
      <c r="B20" s="62" t="s">
        <v>794</v>
      </c>
      <c r="C20" s="59">
        <f>F20*(1+C$4)</f>
        <v>15.399999999999999</v>
      </c>
      <c r="D20" s="60"/>
      <c r="E20" s="59">
        <f>D20*C20</f>
        <v>0</v>
      </c>
      <c r="F20" s="59">
        <v>22</v>
      </c>
      <c r="G20" s="59">
        <f>D20*F20</f>
        <v>0</v>
      </c>
      <c r="H20" s="55"/>
    </row>
    <row r="21" spans="1:8" s="1" customFormat="1" ht="10.3" x14ac:dyDescent="0.55000000000000004">
      <c r="A21" s="61" t="s">
        <v>113</v>
      </c>
      <c r="B21" s="62" t="s">
        <v>300</v>
      </c>
      <c r="C21" s="59">
        <f>F21*(1+C$4)</f>
        <v>19.599999999999998</v>
      </c>
      <c r="D21" s="60"/>
      <c r="E21" s="59">
        <f>D21*C21</f>
        <v>0</v>
      </c>
      <c r="F21" s="59">
        <v>28</v>
      </c>
      <c r="G21" s="59">
        <f>D21*F21</f>
        <v>0</v>
      </c>
      <c r="H21" s="55"/>
    </row>
    <row r="22" spans="1:8" s="1" customFormat="1" ht="10.3" x14ac:dyDescent="0.55000000000000004">
      <c r="A22" s="85" t="s">
        <v>38</v>
      </c>
      <c r="B22" s="62" t="s">
        <v>521</v>
      </c>
      <c r="C22" s="59">
        <f>F22*(1+C$4)</f>
        <v>11.2</v>
      </c>
      <c r="D22" s="60"/>
      <c r="E22" s="59">
        <f>D22*C22</f>
        <v>0</v>
      </c>
      <c r="F22" s="59">
        <v>16</v>
      </c>
      <c r="G22" s="59">
        <f>D22*F22</f>
        <v>0</v>
      </c>
      <c r="H22" s="55"/>
    </row>
    <row r="23" spans="1:8" s="1" customFormat="1" ht="10.3" x14ac:dyDescent="0.55000000000000004">
      <c r="A23" s="61" t="s">
        <v>102</v>
      </c>
      <c r="B23" s="86" t="s">
        <v>296</v>
      </c>
      <c r="C23" s="59">
        <f>F23*(1+C$4)</f>
        <v>10.5</v>
      </c>
      <c r="D23" s="60"/>
      <c r="E23" s="59">
        <f>D23*C23</f>
        <v>0</v>
      </c>
      <c r="F23" s="59">
        <v>15</v>
      </c>
      <c r="G23" s="59">
        <f>D23*F23</f>
        <v>0</v>
      </c>
      <c r="H23" s="55"/>
    </row>
    <row r="24" spans="1:8" s="14" customFormat="1" ht="12" customHeight="1" x14ac:dyDescent="0.55000000000000004">
      <c r="A24" s="66"/>
      <c r="B24" s="67" t="s">
        <v>787</v>
      </c>
      <c r="C24" s="68"/>
      <c r="D24" s="87"/>
      <c r="E24" s="68"/>
      <c r="F24" s="68"/>
      <c r="G24" s="68"/>
    </row>
    <row r="25" spans="1:8" s="1" customFormat="1" ht="12" customHeight="1" x14ac:dyDescent="0.55000000000000004">
      <c r="A25" s="85" t="s">
        <v>16</v>
      </c>
      <c r="B25" s="62" t="s">
        <v>273</v>
      </c>
      <c r="C25" s="59">
        <f t="shared" ref="C25:C31" si="4">F25*(1+C$4)</f>
        <v>8.3999999999999986</v>
      </c>
      <c r="D25" s="63"/>
      <c r="E25" s="59">
        <f t="shared" ref="E25:E31" si="5">D25*C25</f>
        <v>0</v>
      </c>
      <c r="F25" s="59">
        <v>12</v>
      </c>
      <c r="G25" s="59">
        <f t="shared" ref="G25:G31" si="6">D25*F25</f>
        <v>0</v>
      </c>
      <c r="H25" s="55"/>
    </row>
    <row r="26" spans="1:8" s="1" customFormat="1" ht="12" customHeight="1" x14ac:dyDescent="0.55000000000000004">
      <c r="A26" s="85" t="s">
        <v>17</v>
      </c>
      <c r="B26" s="62" t="s">
        <v>274</v>
      </c>
      <c r="C26" s="59">
        <f t="shared" si="4"/>
        <v>8.3999999999999986</v>
      </c>
      <c r="D26" s="63"/>
      <c r="E26" s="59">
        <f t="shared" si="5"/>
        <v>0</v>
      </c>
      <c r="F26" s="59">
        <v>12</v>
      </c>
      <c r="G26" s="59">
        <f t="shared" si="6"/>
        <v>0</v>
      </c>
      <c r="H26" s="55"/>
    </row>
    <row r="27" spans="1:8" s="1" customFormat="1" ht="12" customHeight="1" x14ac:dyDescent="0.55000000000000004">
      <c r="A27" s="85" t="s">
        <v>18</v>
      </c>
      <c r="B27" s="62" t="s">
        <v>275</v>
      </c>
      <c r="C27" s="59">
        <f t="shared" si="4"/>
        <v>8.3999999999999986</v>
      </c>
      <c r="D27" s="63"/>
      <c r="E27" s="59">
        <f t="shared" si="5"/>
        <v>0</v>
      </c>
      <c r="F27" s="59">
        <v>12</v>
      </c>
      <c r="G27" s="59">
        <f t="shared" si="6"/>
        <v>0</v>
      </c>
      <c r="H27" s="55"/>
    </row>
    <row r="28" spans="1:8" s="1" customFormat="1" ht="12" customHeight="1" x14ac:dyDescent="0.55000000000000004">
      <c r="A28" s="85" t="s">
        <v>19</v>
      </c>
      <c r="B28" s="62" t="s">
        <v>276</v>
      </c>
      <c r="C28" s="59">
        <f t="shared" si="4"/>
        <v>8.3999999999999986</v>
      </c>
      <c r="D28" s="63"/>
      <c r="E28" s="59">
        <f t="shared" si="5"/>
        <v>0</v>
      </c>
      <c r="F28" s="59">
        <v>12</v>
      </c>
      <c r="G28" s="59">
        <f t="shared" si="6"/>
        <v>0</v>
      </c>
      <c r="H28" s="55"/>
    </row>
    <row r="29" spans="1:8" s="1" customFormat="1" ht="12" customHeight="1" x14ac:dyDescent="0.55000000000000004">
      <c r="A29" s="85" t="s">
        <v>20</v>
      </c>
      <c r="B29" s="62" t="s">
        <v>277</v>
      </c>
      <c r="C29" s="59">
        <f t="shared" si="4"/>
        <v>8.3999999999999986</v>
      </c>
      <c r="D29" s="63"/>
      <c r="E29" s="59">
        <f t="shared" si="5"/>
        <v>0</v>
      </c>
      <c r="F29" s="59">
        <v>12</v>
      </c>
      <c r="G29" s="59">
        <f t="shared" si="6"/>
        <v>0</v>
      </c>
      <c r="H29" s="55"/>
    </row>
    <row r="30" spans="1:8" s="1" customFormat="1" ht="12" customHeight="1" x14ac:dyDescent="0.55000000000000004">
      <c r="A30" s="85" t="s">
        <v>21</v>
      </c>
      <c r="B30" s="62" t="s">
        <v>279</v>
      </c>
      <c r="C30" s="59">
        <f t="shared" si="4"/>
        <v>8.3999999999999986</v>
      </c>
      <c r="D30" s="63"/>
      <c r="E30" s="59">
        <f t="shared" si="5"/>
        <v>0</v>
      </c>
      <c r="F30" s="59">
        <v>12</v>
      </c>
      <c r="G30" s="59">
        <f t="shared" si="6"/>
        <v>0</v>
      </c>
      <c r="H30" s="55"/>
    </row>
    <row r="31" spans="1:8" s="1" customFormat="1" ht="12" customHeight="1" x14ac:dyDescent="0.55000000000000004">
      <c r="A31" s="85" t="s">
        <v>22</v>
      </c>
      <c r="B31" s="62" t="s">
        <v>278</v>
      </c>
      <c r="C31" s="59">
        <f t="shared" si="4"/>
        <v>8.3999999999999986</v>
      </c>
      <c r="D31" s="63"/>
      <c r="E31" s="59">
        <f t="shared" si="5"/>
        <v>0</v>
      </c>
      <c r="F31" s="59">
        <v>12</v>
      </c>
      <c r="G31" s="59">
        <f t="shared" si="6"/>
        <v>0</v>
      </c>
      <c r="H31" s="55"/>
    </row>
    <row r="32" spans="1:8" s="14" customFormat="1" ht="12" customHeight="1" x14ac:dyDescent="0.55000000000000004">
      <c r="A32" s="66"/>
      <c r="B32" s="67" t="s">
        <v>788</v>
      </c>
      <c r="C32" s="68"/>
      <c r="D32" s="87"/>
      <c r="E32" s="68"/>
      <c r="F32" s="68"/>
      <c r="G32" s="68"/>
    </row>
    <row r="33" spans="1:8" s="1" customFormat="1" ht="12" customHeight="1" x14ac:dyDescent="0.55000000000000004">
      <c r="A33" s="85" t="s">
        <v>23</v>
      </c>
      <c r="B33" s="62" t="s">
        <v>280</v>
      </c>
      <c r="C33" s="59">
        <f t="shared" ref="C33:C38" si="7">F33*(1+C$4)</f>
        <v>8.3999999999999986</v>
      </c>
      <c r="D33" s="63"/>
      <c r="E33" s="59">
        <f t="shared" ref="E33:E38" si="8">D33*C33</f>
        <v>0</v>
      </c>
      <c r="F33" s="59">
        <v>12</v>
      </c>
      <c r="G33" s="59">
        <f t="shared" ref="G33:G38" si="9">D33*F33</f>
        <v>0</v>
      </c>
      <c r="H33" s="55"/>
    </row>
    <row r="34" spans="1:8" s="1" customFormat="1" ht="12" customHeight="1" x14ac:dyDescent="0.55000000000000004">
      <c r="A34" s="85" t="s">
        <v>24</v>
      </c>
      <c r="B34" s="62" t="s">
        <v>281</v>
      </c>
      <c r="C34" s="59">
        <f t="shared" si="7"/>
        <v>8.3999999999999986</v>
      </c>
      <c r="D34" s="63"/>
      <c r="E34" s="59">
        <f t="shared" si="8"/>
        <v>0</v>
      </c>
      <c r="F34" s="59">
        <v>12</v>
      </c>
      <c r="G34" s="59">
        <f t="shared" si="9"/>
        <v>0</v>
      </c>
      <c r="H34" s="55"/>
    </row>
    <row r="35" spans="1:8" s="1" customFormat="1" ht="12" customHeight="1" x14ac:dyDescent="0.55000000000000004">
      <c r="A35" s="85" t="s">
        <v>25</v>
      </c>
      <c r="B35" s="62" t="s">
        <v>282</v>
      </c>
      <c r="C35" s="59">
        <f t="shared" si="7"/>
        <v>8.3999999999999986</v>
      </c>
      <c r="D35" s="63"/>
      <c r="E35" s="59">
        <f t="shared" si="8"/>
        <v>0</v>
      </c>
      <c r="F35" s="59">
        <v>12</v>
      </c>
      <c r="G35" s="59">
        <f t="shared" si="9"/>
        <v>0</v>
      </c>
      <c r="H35" s="55"/>
    </row>
    <row r="36" spans="1:8" s="1" customFormat="1" ht="12" customHeight="1" x14ac:dyDescent="0.55000000000000004">
      <c r="A36" s="85" t="s">
        <v>26</v>
      </c>
      <c r="B36" s="62" t="s">
        <v>283</v>
      </c>
      <c r="C36" s="59">
        <f t="shared" si="7"/>
        <v>8.3999999999999986</v>
      </c>
      <c r="D36" s="63"/>
      <c r="E36" s="59">
        <f t="shared" si="8"/>
        <v>0</v>
      </c>
      <c r="F36" s="59">
        <v>12</v>
      </c>
      <c r="G36" s="59">
        <f t="shared" si="9"/>
        <v>0</v>
      </c>
      <c r="H36" s="55"/>
    </row>
    <row r="37" spans="1:8" s="1" customFormat="1" ht="12" customHeight="1" x14ac:dyDescent="0.55000000000000004">
      <c r="A37" s="85" t="s">
        <v>27</v>
      </c>
      <c r="B37" s="62" t="s">
        <v>284</v>
      </c>
      <c r="C37" s="59">
        <f t="shared" si="7"/>
        <v>8.3999999999999986</v>
      </c>
      <c r="D37" s="63"/>
      <c r="E37" s="59">
        <f t="shared" si="8"/>
        <v>0</v>
      </c>
      <c r="F37" s="59">
        <v>12</v>
      </c>
      <c r="G37" s="59">
        <f t="shared" si="9"/>
        <v>0</v>
      </c>
      <c r="H37" s="55"/>
    </row>
    <row r="38" spans="1:8" s="1" customFormat="1" ht="12" customHeight="1" x14ac:dyDescent="0.55000000000000004">
      <c r="A38" s="85" t="s">
        <v>28</v>
      </c>
      <c r="B38" s="62" t="s">
        <v>285</v>
      </c>
      <c r="C38" s="59">
        <f t="shared" si="7"/>
        <v>8.3999999999999986</v>
      </c>
      <c r="D38" s="63"/>
      <c r="E38" s="59">
        <f t="shared" si="8"/>
        <v>0</v>
      </c>
      <c r="F38" s="59">
        <v>12</v>
      </c>
      <c r="G38" s="59">
        <f t="shared" si="9"/>
        <v>0</v>
      </c>
      <c r="H38" s="55"/>
    </row>
    <row r="39" spans="1:8" s="14" customFormat="1" ht="12" customHeight="1" x14ac:dyDescent="0.55000000000000004">
      <c r="A39" s="66"/>
      <c r="B39" s="67" t="s">
        <v>516</v>
      </c>
      <c r="C39" s="68"/>
      <c r="D39" s="87"/>
      <c r="E39" s="68"/>
      <c r="F39" s="68"/>
      <c r="G39" s="68"/>
    </row>
    <row r="40" spans="1:8" s="1" customFormat="1" ht="12" customHeight="1" x14ac:dyDescent="0.55000000000000004">
      <c r="A40" s="61" t="s">
        <v>98</v>
      </c>
      <c r="B40" s="62" t="s">
        <v>292</v>
      </c>
      <c r="C40" s="59">
        <f>F40*(1+C$4)</f>
        <v>18.549999999999997</v>
      </c>
      <c r="D40" s="63"/>
      <c r="E40" s="59">
        <f t="shared" ref="E40:E77" si="10">D40*C40</f>
        <v>0</v>
      </c>
      <c r="F40" s="59">
        <v>26.5</v>
      </c>
      <c r="G40" s="59">
        <f t="shared" ref="G40:G77" si="11">D40*F40</f>
        <v>0</v>
      </c>
      <c r="H40" s="55"/>
    </row>
    <row r="41" spans="1:8" s="1" customFormat="1" ht="12" customHeight="1" x14ac:dyDescent="0.55000000000000004">
      <c r="A41" s="61" t="s">
        <v>99</v>
      </c>
      <c r="B41" s="62" t="s">
        <v>293</v>
      </c>
      <c r="C41" s="59">
        <f>F41*(1+C$4)</f>
        <v>18.549999999999997</v>
      </c>
      <c r="D41" s="63"/>
      <c r="E41" s="59">
        <f t="shared" si="10"/>
        <v>0</v>
      </c>
      <c r="F41" s="59">
        <v>26.5</v>
      </c>
      <c r="G41" s="59">
        <f t="shared" si="11"/>
        <v>0</v>
      </c>
      <c r="H41" s="55"/>
    </row>
    <row r="42" spans="1:8" s="1" customFormat="1" ht="12" customHeight="1" x14ac:dyDescent="0.55000000000000004">
      <c r="A42" s="61" t="s">
        <v>100</v>
      </c>
      <c r="B42" s="62" t="s">
        <v>294</v>
      </c>
      <c r="C42" s="59">
        <f>F42*(1+C$4)</f>
        <v>18.549999999999997</v>
      </c>
      <c r="D42" s="63"/>
      <c r="E42" s="59">
        <f t="shared" si="10"/>
        <v>0</v>
      </c>
      <c r="F42" s="59">
        <v>26.5</v>
      </c>
      <c r="G42" s="59">
        <f t="shared" si="11"/>
        <v>0</v>
      </c>
      <c r="H42" s="55"/>
    </row>
    <row r="43" spans="1:8" s="1" customFormat="1" ht="12" customHeight="1" x14ac:dyDescent="0.55000000000000004">
      <c r="A43" s="61" t="s">
        <v>101</v>
      </c>
      <c r="B43" s="62" t="s">
        <v>295</v>
      </c>
      <c r="C43" s="59">
        <f>F43*(1+C$4)</f>
        <v>18.549999999999997</v>
      </c>
      <c r="D43" s="63"/>
      <c r="E43" s="59">
        <f t="shared" si="10"/>
        <v>0</v>
      </c>
      <c r="F43" s="59">
        <v>26.5</v>
      </c>
      <c r="G43" s="59">
        <f t="shared" si="11"/>
        <v>0</v>
      </c>
      <c r="H43" s="55"/>
    </row>
    <row r="44" spans="1:8" s="14" customFormat="1" ht="12" customHeight="1" x14ac:dyDescent="0.55000000000000004">
      <c r="A44" s="88"/>
      <c r="B44" s="67" t="s">
        <v>789</v>
      </c>
      <c r="C44" s="68"/>
      <c r="D44" s="87"/>
      <c r="E44" s="68"/>
      <c r="F44" s="68"/>
      <c r="G44" s="68"/>
    </row>
    <row r="45" spans="1:8" s="1" customFormat="1" ht="12" customHeight="1" x14ac:dyDescent="0.55000000000000004">
      <c r="A45" s="61" t="s">
        <v>347</v>
      </c>
      <c r="B45" s="62" t="s">
        <v>342</v>
      </c>
      <c r="C45" s="59">
        <f>F45*(1+C$4)</f>
        <v>18.549999999999997</v>
      </c>
      <c r="D45" s="63"/>
      <c r="E45" s="59">
        <f t="shared" si="10"/>
        <v>0</v>
      </c>
      <c r="F45" s="59">
        <v>26.5</v>
      </c>
      <c r="G45" s="59">
        <f t="shared" si="11"/>
        <v>0</v>
      </c>
      <c r="H45" s="55"/>
    </row>
    <row r="46" spans="1:8" s="1" customFormat="1" ht="12" customHeight="1" x14ac:dyDescent="0.55000000000000004">
      <c r="A46" s="61" t="s">
        <v>340</v>
      </c>
      <c r="B46" s="62" t="s">
        <v>343</v>
      </c>
      <c r="C46" s="59">
        <f>F46*(1+C$4)</f>
        <v>18.549999999999997</v>
      </c>
      <c r="D46" s="63"/>
      <c r="E46" s="59">
        <f t="shared" si="10"/>
        <v>0</v>
      </c>
      <c r="F46" s="59">
        <v>26.5</v>
      </c>
      <c r="G46" s="59">
        <f t="shared" si="11"/>
        <v>0</v>
      </c>
      <c r="H46" s="55"/>
    </row>
    <row r="47" spans="1:8" s="1" customFormat="1" ht="12" customHeight="1" x14ac:dyDescent="0.55000000000000004">
      <c r="A47" s="61" t="s">
        <v>346</v>
      </c>
      <c r="B47" s="62" t="s">
        <v>345</v>
      </c>
      <c r="C47" s="59">
        <f>F47*(1+C$4)</f>
        <v>18.549999999999997</v>
      </c>
      <c r="D47" s="63"/>
      <c r="E47" s="59">
        <f t="shared" si="10"/>
        <v>0</v>
      </c>
      <c r="F47" s="59">
        <v>26.5</v>
      </c>
      <c r="G47" s="59">
        <f t="shared" si="11"/>
        <v>0</v>
      </c>
      <c r="H47" s="55"/>
    </row>
    <row r="48" spans="1:8" s="1" customFormat="1" ht="12" customHeight="1" x14ac:dyDescent="0.55000000000000004">
      <c r="A48" s="61" t="s">
        <v>341</v>
      </c>
      <c r="B48" s="62" t="s">
        <v>344</v>
      </c>
      <c r="C48" s="59">
        <f>F48*(1+C$4)</f>
        <v>18.549999999999997</v>
      </c>
      <c r="D48" s="63"/>
      <c r="E48" s="59">
        <f t="shared" si="10"/>
        <v>0</v>
      </c>
      <c r="F48" s="59">
        <v>26.5</v>
      </c>
      <c r="G48" s="59">
        <f t="shared" si="11"/>
        <v>0</v>
      </c>
      <c r="H48" s="55"/>
    </row>
    <row r="49" spans="1:8" s="14" customFormat="1" ht="12" customHeight="1" x14ac:dyDescent="0.55000000000000004">
      <c r="A49" s="88"/>
      <c r="B49" s="67" t="s">
        <v>682</v>
      </c>
      <c r="C49" s="68"/>
      <c r="D49" s="87"/>
      <c r="E49" s="68"/>
      <c r="F49" s="68"/>
      <c r="G49" s="68"/>
    </row>
    <row r="50" spans="1:8" s="1" customFormat="1" ht="12" customHeight="1" x14ac:dyDescent="0.55000000000000004">
      <c r="A50" s="89" t="s">
        <v>108</v>
      </c>
      <c r="B50" s="90" t="s">
        <v>267</v>
      </c>
      <c r="C50" s="91">
        <f>F50*(1+C$4)</f>
        <v>18.549999999999997</v>
      </c>
      <c r="D50" s="92"/>
      <c r="E50" s="91">
        <f t="shared" si="10"/>
        <v>0</v>
      </c>
      <c r="F50" s="91">
        <v>26.5</v>
      </c>
      <c r="G50" s="91">
        <f t="shared" si="11"/>
        <v>0</v>
      </c>
      <c r="H50" s="55"/>
    </row>
    <row r="51" spans="1:8" s="1" customFormat="1" ht="12" customHeight="1" x14ac:dyDescent="0.55000000000000004">
      <c r="A51" s="89" t="s">
        <v>109</v>
      </c>
      <c r="B51" s="90" t="s">
        <v>268</v>
      </c>
      <c r="C51" s="91">
        <f>F51*(1+C$4)</f>
        <v>18.549999999999997</v>
      </c>
      <c r="D51" s="92"/>
      <c r="E51" s="91">
        <f t="shared" si="10"/>
        <v>0</v>
      </c>
      <c r="F51" s="91">
        <v>26.5</v>
      </c>
      <c r="G51" s="91">
        <f t="shared" si="11"/>
        <v>0</v>
      </c>
      <c r="H51" s="55"/>
    </row>
    <row r="52" spans="1:8" s="1" customFormat="1" ht="12" customHeight="1" x14ac:dyDescent="0.55000000000000004">
      <c r="A52" s="89" t="s">
        <v>110</v>
      </c>
      <c r="B52" s="90" t="s">
        <v>269</v>
      </c>
      <c r="C52" s="91">
        <f>F52*(1+C$4)</f>
        <v>18.549999999999997</v>
      </c>
      <c r="D52" s="92"/>
      <c r="E52" s="91">
        <f t="shared" si="10"/>
        <v>0</v>
      </c>
      <c r="F52" s="91">
        <v>26.5</v>
      </c>
      <c r="G52" s="91">
        <f t="shared" si="11"/>
        <v>0</v>
      </c>
      <c r="H52" s="55"/>
    </row>
    <row r="53" spans="1:8" s="14" customFormat="1" ht="12" customHeight="1" x14ac:dyDescent="0.55000000000000004">
      <c r="A53" s="66"/>
      <c r="B53" s="67" t="s">
        <v>790</v>
      </c>
      <c r="C53" s="68"/>
      <c r="D53" s="87"/>
      <c r="E53" s="68"/>
      <c r="F53" s="68"/>
      <c r="G53" s="68"/>
    </row>
    <row r="54" spans="1:8" s="1" customFormat="1" ht="12" customHeight="1" x14ac:dyDescent="0.55000000000000004">
      <c r="A54" s="93" t="s">
        <v>14</v>
      </c>
      <c r="B54" s="90" t="s">
        <v>270</v>
      </c>
      <c r="C54" s="91">
        <f>F54*(1+C$4)</f>
        <v>28</v>
      </c>
      <c r="D54" s="92"/>
      <c r="E54" s="91">
        <f t="shared" si="10"/>
        <v>0</v>
      </c>
      <c r="F54" s="91">
        <v>40</v>
      </c>
      <c r="G54" s="91">
        <f t="shared" si="11"/>
        <v>0</v>
      </c>
      <c r="H54" s="55"/>
    </row>
    <row r="55" spans="1:8" s="1" customFormat="1" ht="12" customHeight="1" x14ac:dyDescent="0.55000000000000004">
      <c r="A55" s="93" t="s">
        <v>15</v>
      </c>
      <c r="B55" s="90" t="s">
        <v>271</v>
      </c>
      <c r="C55" s="91">
        <f>F55*(1+C$4)</f>
        <v>21</v>
      </c>
      <c r="D55" s="92"/>
      <c r="E55" s="91">
        <f t="shared" si="10"/>
        <v>0</v>
      </c>
      <c r="F55" s="91">
        <v>30</v>
      </c>
      <c r="G55" s="91">
        <f t="shared" si="11"/>
        <v>0</v>
      </c>
      <c r="H55" s="55"/>
    </row>
    <row r="56" spans="1:8" s="14" customFormat="1" ht="12" customHeight="1" x14ac:dyDescent="0.55000000000000004">
      <c r="A56" s="94"/>
      <c r="B56" s="95" t="s">
        <v>708</v>
      </c>
      <c r="C56" s="68"/>
      <c r="D56" s="87"/>
      <c r="E56" s="68"/>
      <c r="F56" s="68"/>
      <c r="G56" s="68"/>
    </row>
    <row r="57" spans="1:8" s="1" customFormat="1" ht="12" customHeight="1" x14ac:dyDescent="0.55000000000000004">
      <c r="A57" s="96" t="s">
        <v>706</v>
      </c>
      <c r="B57" s="97" t="s">
        <v>707</v>
      </c>
      <c r="C57" s="91">
        <f>F57*(1+C$4)</f>
        <v>22.4</v>
      </c>
      <c r="D57" s="92"/>
      <c r="E57" s="91">
        <f>D57*C57</f>
        <v>0</v>
      </c>
      <c r="F57" s="91">
        <v>32</v>
      </c>
      <c r="G57" s="91">
        <f>D57*F57</f>
        <v>0</v>
      </c>
      <c r="H57" s="55"/>
    </row>
    <row r="58" spans="1:8" s="1" customFormat="1" ht="12" customHeight="1" x14ac:dyDescent="0.55000000000000004">
      <c r="A58" s="96" t="s">
        <v>133</v>
      </c>
      <c r="B58" s="97" t="s">
        <v>335</v>
      </c>
      <c r="C58" s="91">
        <f>F58*(1+C$4)</f>
        <v>22.4</v>
      </c>
      <c r="D58" s="92"/>
      <c r="E58" s="91">
        <f>D58*C58</f>
        <v>0</v>
      </c>
      <c r="F58" s="91">
        <v>32</v>
      </c>
      <c r="G58" s="91">
        <f>D58*F58</f>
        <v>0</v>
      </c>
      <c r="H58" s="55"/>
    </row>
    <row r="59" spans="1:8" s="1" customFormat="1" ht="12" customHeight="1" x14ac:dyDescent="0.55000000000000004">
      <c r="A59" s="96" t="s">
        <v>134</v>
      </c>
      <c r="B59" s="97" t="s">
        <v>336</v>
      </c>
      <c r="C59" s="91">
        <f>F59*(1+C$4)</f>
        <v>22.4</v>
      </c>
      <c r="D59" s="92"/>
      <c r="E59" s="91">
        <f>D59*C59</f>
        <v>0</v>
      </c>
      <c r="F59" s="91">
        <v>32</v>
      </c>
      <c r="G59" s="91">
        <f>D59*F59</f>
        <v>0</v>
      </c>
      <c r="H59" s="55"/>
    </row>
    <row r="60" spans="1:8" s="1" customFormat="1" ht="12" customHeight="1" x14ac:dyDescent="0.55000000000000004">
      <c r="A60" s="96" t="s">
        <v>135</v>
      </c>
      <c r="B60" s="97" t="s">
        <v>337</v>
      </c>
      <c r="C60" s="91">
        <f>F60*(1+C$4)</f>
        <v>22.4</v>
      </c>
      <c r="D60" s="92"/>
      <c r="E60" s="91">
        <f>D60*C60</f>
        <v>0</v>
      </c>
      <c r="F60" s="91">
        <v>32</v>
      </c>
      <c r="G60" s="91">
        <f>D60*F60</f>
        <v>0</v>
      </c>
      <c r="H60" s="55"/>
    </row>
    <row r="61" spans="1:8" s="14" customFormat="1" ht="12" customHeight="1" x14ac:dyDescent="0.55000000000000004">
      <c r="A61" s="66"/>
      <c r="B61" s="67" t="s">
        <v>782</v>
      </c>
      <c r="C61" s="68"/>
      <c r="D61" s="87"/>
      <c r="E61" s="68"/>
      <c r="F61" s="68"/>
      <c r="G61" s="68"/>
    </row>
    <row r="62" spans="1:8" s="1" customFormat="1" ht="12" customHeight="1" x14ac:dyDescent="0.55000000000000004">
      <c r="A62" s="96" t="s">
        <v>136</v>
      </c>
      <c r="B62" s="97" t="s">
        <v>334</v>
      </c>
      <c r="C62" s="91">
        <f>F62*(1+C$4)</f>
        <v>22.4</v>
      </c>
      <c r="D62" s="92"/>
      <c r="E62" s="91">
        <f t="shared" si="10"/>
        <v>0</v>
      </c>
      <c r="F62" s="91">
        <v>32</v>
      </c>
      <c r="G62" s="91">
        <f t="shared" si="11"/>
        <v>0</v>
      </c>
      <c r="H62" s="55"/>
    </row>
    <row r="63" spans="1:8" s="1" customFormat="1" ht="12" customHeight="1" x14ac:dyDescent="0.55000000000000004">
      <c r="A63" s="96" t="s">
        <v>137</v>
      </c>
      <c r="B63" s="97" t="s">
        <v>332</v>
      </c>
      <c r="C63" s="91">
        <f>F63*(1+C$4)</f>
        <v>22.4</v>
      </c>
      <c r="D63" s="92"/>
      <c r="E63" s="91">
        <f t="shared" si="10"/>
        <v>0</v>
      </c>
      <c r="F63" s="91">
        <v>32</v>
      </c>
      <c r="G63" s="91">
        <f t="shared" si="11"/>
        <v>0</v>
      </c>
      <c r="H63" s="55"/>
    </row>
    <row r="64" spans="1:8" s="1" customFormat="1" ht="12" customHeight="1" x14ac:dyDescent="0.55000000000000004">
      <c r="A64" s="96" t="s">
        <v>138</v>
      </c>
      <c r="B64" s="97" t="s">
        <v>333</v>
      </c>
      <c r="C64" s="91">
        <f>F64*(1+C$4)</f>
        <v>22.4</v>
      </c>
      <c r="D64" s="92"/>
      <c r="E64" s="91">
        <f t="shared" si="10"/>
        <v>0</v>
      </c>
      <c r="F64" s="91">
        <v>32</v>
      </c>
      <c r="G64" s="91">
        <f t="shared" si="11"/>
        <v>0</v>
      </c>
      <c r="H64" s="55"/>
    </row>
    <row r="65" spans="1:8" s="14" customFormat="1" ht="12" customHeight="1" x14ac:dyDescent="0.55000000000000004">
      <c r="A65" s="66"/>
      <c r="B65" s="67" t="s">
        <v>680</v>
      </c>
      <c r="C65" s="68"/>
      <c r="D65" s="87"/>
      <c r="E65" s="68"/>
      <c r="F65" s="68"/>
      <c r="G65" s="68"/>
    </row>
    <row r="66" spans="1:8" s="1" customFormat="1" ht="12" customHeight="1" x14ac:dyDescent="0.55000000000000004">
      <c r="A66" s="93" t="s">
        <v>29</v>
      </c>
      <c r="B66" s="90" t="s">
        <v>781</v>
      </c>
      <c r="C66" s="91">
        <f>F66*(1+C$4)</f>
        <v>25.9</v>
      </c>
      <c r="D66" s="92"/>
      <c r="E66" s="91">
        <f t="shared" si="10"/>
        <v>0</v>
      </c>
      <c r="F66" s="91">
        <v>37</v>
      </c>
      <c r="G66" s="91">
        <f t="shared" si="11"/>
        <v>0</v>
      </c>
      <c r="H66" s="55"/>
    </row>
    <row r="67" spans="1:8" s="1" customFormat="1" ht="12" customHeight="1" x14ac:dyDescent="0.55000000000000004">
      <c r="A67" s="93" t="s">
        <v>30</v>
      </c>
      <c r="B67" s="90" t="s">
        <v>780</v>
      </c>
      <c r="C67" s="91">
        <f>F67*(1+C$4)</f>
        <v>25.9</v>
      </c>
      <c r="D67" s="92"/>
      <c r="E67" s="91">
        <f t="shared" si="10"/>
        <v>0</v>
      </c>
      <c r="F67" s="91">
        <v>37</v>
      </c>
      <c r="G67" s="91">
        <f t="shared" si="11"/>
        <v>0</v>
      </c>
      <c r="H67" s="55"/>
    </row>
    <row r="68" spans="1:8" s="1" customFormat="1" ht="12" customHeight="1" x14ac:dyDescent="0.55000000000000004">
      <c r="A68" s="93" t="s">
        <v>31</v>
      </c>
      <c r="B68" s="90" t="s">
        <v>272</v>
      </c>
      <c r="C68" s="91">
        <f>F68*(1+C$4)</f>
        <v>25.9</v>
      </c>
      <c r="D68" s="92"/>
      <c r="E68" s="91">
        <f t="shared" si="10"/>
        <v>0</v>
      </c>
      <c r="F68" s="91">
        <v>37</v>
      </c>
      <c r="G68" s="91">
        <f t="shared" si="11"/>
        <v>0</v>
      </c>
      <c r="H68" s="55"/>
    </row>
    <row r="69" spans="1:8" s="14" customFormat="1" ht="12" customHeight="1" x14ac:dyDescent="0.55000000000000004">
      <c r="A69" s="104"/>
      <c r="B69" s="13" t="s">
        <v>679</v>
      </c>
      <c r="C69" s="105"/>
      <c r="D69" s="106"/>
      <c r="E69" s="105"/>
      <c r="F69" s="105"/>
      <c r="G69" s="105"/>
      <c r="H69" s="52"/>
    </row>
    <row r="70" spans="1:8" s="1" customFormat="1" ht="12" customHeight="1" x14ac:dyDescent="0.55000000000000004">
      <c r="A70" s="85" t="s">
        <v>32</v>
      </c>
      <c r="B70" s="62" t="s">
        <v>681</v>
      </c>
      <c r="C70" s="59">
        <f t="shared" ref="C70:C77" si="12">F70*(1+C$4)</f>
        <v>14</v>
      </c>
      <c r="D70" s="63"/>
      <c r="E70" s="59">
        <f t="shared" si="10"/>
        <v>0</v>
      </c>
      <c r="F70" s="59">
        <v>20</v>
      </c>
      <c r="G70" s="59">
        <f t="shared" si="11"/>
        <v>0</v>
      </c>
      <c r="H70" s="55"/>
    </row>
    <row r="71" spans="1:8" s="1" customFormat="1" ht="12" customHeight="1" x14ac:dyDescent="0.55000000000000004">
      <c r="A71" s="85" t="s">
        <v>33</v>
      </c>
      <c r="B71" s="62" t="s">
        <v>286</v>
      </c>
      <c r="C71" s="59">
        <f t="shared" si="12"/>
        <v>14</v>
      </c>
      <c r="D71" s="63"/>
      <c r="E71" s="59">
        <f t="shared" si="10"/>
        <v>0</v>
      </c>
      <c r="F71" s="59">
        <v>20</v>
      </c>
      <c r="G71" s="59">
        <f t="shared" si="11"/>
        <v>0</v>
      </c>
      <c r="H71" s="55"/>
    </row>
    <row r="72" spans="1:8" s="1" customFormat="1" ht="12" customHeight="1" x14ac:dyDescent="0.55000000000000004">
      <c r="A72" s="85" t="s">
        <v>34</v>
      </c>
      <c r="B72" s="62" t="s">
        <v>287</v>
      </c>
      <c r="C72" s="59">
        <f t="shared" si="12"/>
        <v>14</v>
      </c>
      <c r="D72" s="63"/>
      <c r="E72" s="59">
        <f t="shared" si="10"/>
        <v>0</v>
      </c>
      <c r="F72" s="59">
        <v>20</v>
      </c>
      <c r="G72" s="59">
        <f t="shared" si="11"/>
        <v>0</v>
      </c>
      <c r="H72" s="55"/>
    </row>
    <row r="73" spans="1:8" s="1" customFormat="1" ht="12" customHeight="1" x14ac:dyDescent="0.55000000000000004">
      <c r="A73" s="85" t="s">
        <v>35</v>
      </c>
      <c r="B73" s="62" t="s">
        <v>288</v>
      </c>
      <c r="C73" s="59">
        <f t="shared" si="12"/>
        <v>14</v>
      </c>
      <c r="D73" s="63"/>
      <c r="E73" s="59">
        <f t="shared" si="10"/>
        <v>0</v>
      </c>
      <c r="F73" s="59">
        <v>20</v>
      </c>
      <c r="G73" s="59">
        <f t="shared" si="11"/>
        <v>0</v>
      </c>
      <c r="H73" s="55"/>
    </row>
    <row r="74" spans="1:8" s="1" customFormat="1" ht="12" customHeight="1" x14ac:dyDescent="0.55000000000000004">
      <c r="A74" s="85" t="s">
        <v>36</v>
      </c>
      <c r="B74" s="62" t="s">
        <v>291</v>
      </c>
      <c r="C74" s="59">
        <f t="shared" si="12"/>
        <v>14</v>
      </c>
      <c r="D74" s="63"/>
      <c r="E74" s="59">
        <f t="shared" si="10"/>
        <v>0</v>
      </c>
      <c r="F74" s="59">
        <v>20</v>
      </c>
      <c r="G74" s="59">
        <f t="shared" si="11"/>
        <v>0</v>
      </c>
      <c r="H74" s="55"/>
    </row>
    <row r="75" spans="1:8" s="1" customFormat="1" ht="12" customHeight="1" x14ac:dyDescent="0.55000000000000004">
      <c r="A75" s="61" t="s">
        <v>86</v>
      </c>
      <c r="B75" s="62" t="s">
        <v>290</v>
      </c>
      <c r="C75" s="59">
        <f t="shared" si="12"/>
        <v>14</v>
      </c>
      <c r="D75" s="63"/>
      <c r="E75" s="59">
        <f t="shared" si="10"/>
        <v>0</v>
      </c>
      <c r="F75" s="59">
        <v>20</v>
      </c>
      <c r="G75" s="59">
        <f t="shared" si="11"/>
        <v>0</v>
      </c>
      <c r="H75" s="55"/>
    </row>
    <row r="76" spans="1:8" s="1" customFormat="1" ht="12" customHeight="1" x14ac:dyDescent="0.55000000000000004">
      <c r="A76" s="85" t="s">
        <v>37</v>
      </c>
      <c r="B76" s="62" t="s">
        <v>289</v>
      </c>
      <c r="C76" s="59">
        <f t="shared" si="12"/>
        <v>14</v>
      </c>
      <c r="D76" s="63"/>
      <c r="E76" s="59">
        <f t="shared" si="10"/>
        <v>0</v>
      </c>
      <c r="F76" s="59">
        <v>20</v>
      </c>
      <c r="G76" s="59">
        <f t="shared" si="11"/>
        <v>0</v>
      </c>
      <c r="H76" s="55"/>
    </row>
    <row r="77" spans="1:8" ht="12" customHeight="1" x14ac:dyDescent="0.65">
      <c r="A77" s="85" t="s">
        <v>212</v>
      </c>
      <c r="B77" s="62" t="s">
        <v>266</v>
      </c>
      <c r="C77" s="59">
        <f t="shared" si="12"/>
        <v>15.399999999999999</v>
      </c>
      <c r="D77" s="63"/>
      <c r="E77" s="59">
        <f t="shared" si="10"/>
        <v>0</v>
      </c>
      <c r="F77" s="59">
        <v>22</v>
      </c>
      <c r="G77" s="59">
        <f t="shared" si="11"/>
        <v>0</v>
      </c>
      <c r="H77" s="98"/>
    </row>
    <row r="78" spans="1:8" s="16" customFormat="1" ht="12" customHeight="1" x14ac:dyDescent="0.65">
      <c r="A78" s="104"/>
      <c r="B78" s="13" t="s">
        <v>678</v>
      </c>
      <c r="C78" s="105"/>
      <c r="D78" s="106"/>
      <c r="E78" s="105"/>
      <c r="F78" s="105"/>
      <c r="G78" s="105"/>
      <c r="H78" s="35"/>
    </row>
    <row r="79" spans="1:8" ht="12" customHeight="1" x14ac:dyDescent="0.65">
      <c r="A79" s="64" t="s">
        <v>103</v>
      </c>
      <c r="B79" s="23" t="s">
        <v>776</v>
      </c>
      <c r="C79" s="59">
        <f>F79*(1+C$4)</f>
        <v>14</v>
      </c>
      <c r="D79" s="63"/>
      <c r="E79" s="59">
        <f t="shared" ref="E79:E83" si="13">D79*C79</f>
        <v>0</v>
      </c>
      <c r="F79" s="59">
        <v>20</v>
      </c>
      <c r="G79" s="59">
        <f t="shared" ref="G79:G83" si="14">D79*F79</f>
        <v>0</v>
      </c>
      <c r="H79" s="98"/>
    </row>
    <row r="80" spans="1:8" ht="12" customHeight="1" x14ac:dyDescent="0.65">
      <c r="A80" s="64" t="s">
        <v>220</v>
      </c>
      <c r="B80" s="23" t="s">
        <v>775</v>
      </c>
      <c r="C80" s="59">
        <f>F80*(1+C$4)</f>
        <v>15.399999999999999</v>
      </c>
      <c r="D80" s="63"/>
      <c r="E80" s="59">
        <f t="shared" si="13"/>
        <v>0</v>
      </c>
      <c r="F80" s="59">
        <v>22</v>
      </c>
      <c r="G80" s="59">
        <f t="shared" si="14"/>
        <v>0</v>
      </c>
      <c r="H80" s="98"/>
    </row>
    <row r="81" spans="1:8" ht="12" customHeight="1" x14ac:dyDescent="0.65">
      <c r="A81" s="64" t="s">
        <v>85</v>
      </c>
      <c r="B81" s="23" t="s">
        <v>810</v>
      </c>
      <c r="C81" s="59">
        <f>F81*(1+C$4)</f>
        <v>17.5</v>
      </c>
      <c r="D81" s="63"/>
      <c r="E81" s="59">
        <f t="shared" si="13"/>
        <v>0</v>
      </c>
      <c r="F81" s="59">
        <v>25</v>
      </c>
      <c r="G81" s="59">
        <f t="shared" si="14"/>
        <v>0</v>
      </c>
      <c r="H81" s="98"/>
    </row>
    <row r="82" spans="1:8" ht="12" customHeight="1" x14ac:dyDescent="0.65">
      <c r="A82" s="64" t="s">
        <v>759</v>
      </c>
      <c r="B82" s="57" t="s">
        <v>568</v>
      </c>
      <c r="C82" s="59">
        <f>F82*(1+C$4)</f>
        <v>16.45</v>
      </c>
      <c r="D82" s="63"/>
      <c r="E82" s="59">
        <f t="shared" si="13"/>
        <v>0</v>
      </c>
      <c r="F82" s="59">
        <v>23.5</v>
      </c>
      <c r="G82" s="59">
        <f t="shared" si="14"/>
        <v>0</v>
      </c>
      <c r="H82" s="98"/>
    </row>
    <row r="83" spans="1:8" ht="12" customHeight="1" x14ac:dyDescent="0.65">
      <c r="A83" s="64" t="s">
        <v>132</v>
      </c>
      <c r="B83" s="23" t="s">
        <v>764</v>
      </c>
      <c r="C83" s="59">
        <f>F83*(1+C$4)</f>
        <v>21</v>
      </c>
      <c r="D83" s="63"/>
      <c r="E83" s="59">
        <f t="shared" si="13"/>
        <v>0</v>
      </c>
      <c r="F83" s="59">
        <v>30</v>
      </c>
      <c r="G83" s="59">
        <f t="shared" si="14"/>
        <v>0</v>
      </c>
      <c r="H83" s="98"/>
    </row>
    <row r="84" spans="1:8" ht="12" customHeight="1" x14ac:dyDescent="0.65">
      <c r="A84" s="108"/>
      <c r="B84" s="109"/>
      <c r="C84" s="103"/>
      <c r="D84" s="110"/>
      <c r="E84" s="103"/>
      <c r="F84" s="103"/>
      <c r="G84" s="103"/>
      <c r="H84" s="98"/>
    </row>
    <row r="85" spans="1:8" ht="12" customHeight="1" x14ac:dyDescent="0.65">
      <c r="A85" s="99"/>
      <c r="B85" s="100"/>
      <c r="C85" s="107"/>
      <c r="D85" s="101"/>
      <c r="E85" s="48"/>
      <c r="F85" s="48"/>
      <c r="G85" s="48"/>
    </row>
    <row r="86" spans="1:8" ht="12" customHeight="1" x14ac:dyDescent="0.65">
      <c r="C86" s="11"/>
      <c r="D86" s="9"/>
      <c r="E86" s="10"/>
      <c r="F86" s="10"/>
      <c r="G86" s="10"/>
    </row>
    <row r="87" spans="1:8" ht="12" customHeight="1" x14ac:dyDescent="0.65">
      <c r="C87" s="11"/>
      <c r="D87" s="9"/>
      <c r="E87" s="11"/>
      <c r="F87" s="10"/>
      <c r="G87" s="10"/>
    </row>
    <row r="88" spans="1:8" ht="12" customHeight="1" x14ac:dyDescent="0.65">
      <c r="C88" s="11"/>
      <c r="D88" s="9"/>
      <c r="E88" s="11"/>
      <c r="F88" s="10"/>
      <c r="G88" s="10"/>
    </row>
    <row r="89" spans="1:8" ht="12" customHeight="1" x14ac:dyDescent="0.65">
      <c r="C89" s="11"/>
      <c r="D89" s="9"/>
      <c r="E89" s="11"/>
      <c r="F89" s="10"/>
      <c r="G89" s="10"/>
    </row>
    <row r="90" spans="1:8" ht="12" customHeight="1" x14ac:dyDescent="0.65">
      <c r="C90" s="11"/>
      <c r="D90" s="9"/>
      <c r="E90" s="11"/>
      <c r="F90" s="10"/>
      <c r="G90" s="10"/>
    </row>
    <row r="91" spans="1:8" ht="12" customHeight="1" x14ac:dyDescent="0.65">
      <c r="C91" s="11"/>
      <c r="D91" s="9"/>
      <c r="E91" s="11"/>
      <c r="F91" s="10"/>
      <c r="G91" s="10"/>
    </row>
    <row r="92" spans="1:8" ht="12" customHeight="1" x14ac:dyDescent="0.65">
      <c r="C92" s="11"/>
      <c r="D92" s="9"/>
      <c r="E92" s="11"/>
      <c r="F92" s="10"/>
      <c r="G92" s="10"/>
    </row>
    <row r="93" spans="1:8" ht="12" customHeight="1" x14ac:dyDescent="0.65">
      <c r="C93" s="11"/>
      <c r="D93" s="9"/>
      <c r="E93" s="11"/>
      <c r="F93" s="10"/>
      <c r="G93" s="10"/>
    </row>
    <row r="94" spans="1:8" ht="12" customHeight="1" x14ac:dyDescent="0.65">
      <c r="C94" s="11"/>
      <c r="D94" s="9"/>
      <c r="E94" s="11"/>
      <c r="F94" s="10"/>
      <c r="G94" s="10"/>
    </row>
    <row r="95" spans="1:8" ht="12" customHeight="1" x14ac:dyDescent="0.65">
      <c r="C95" s="11"/>
      <c r="D95" s="9"/>
      <c r="E95" s="11"/>
      <c r="F95" s="10"/>
      <c r="G95" s="10"/>
    </row>
    <row r="96" spans="1:8" ht="12" customHeight="1" x14ac:dyDescent="0.65">
      <c r="C96" s="11"/>
      <c r="D96" s="9"/>
      <c r="E96" s="11"/>
      <c r="F96" s="10"/>
      <c r="G96" s="10"/>
    </row>
    <row r="97" spans="3:7" ht="12" customHeight="1" x14ac:dyDescent="0.65">
      <c r="C97" s="11"/>
      <c r="D97" s="9"/>
      <c r="E97" s="11"/>
      <c r="F97" s="10"/>
      <c r="G97" s="10"/>
    </row>
    <row r="98" spans="3:7" ht="12" customHeight="1" x14ac:dyDescent="0.65">
      <c r="C98" s="11"/>
      <c r="D98" s="9"/>
      <c r="E98" s="11"/>
      <c r="F98" s="10"/>
      <c r="G98" s="10"/>
    </row>
    <row r="99" spans="3:7" ht="12" customHeight="1" x14ac:dyDescent="0.65">
      <c r="C99" s="18"/>
      <c r="D99" s="21"/>
      <c r="E99" s="18"/>
      <c r="F99" s="20"/>
      <c r="G99" s="20"/>
    </row>
  </sheetData>
  <pageMargins left="0.5" right="0.5" top="0.5" bottom="0.5" header="0.25" footer="0.25"/>
  <pageSetup scale="97" orientation="landscape" r:id="rId1"/>
  <headerFooter>
    <oddFooter>Page &amp;P of &amp;N</oddFooter>
  </headerFooter>
  <rowBreaks count="1" manualBreakCount="1">
    <brk id="43" max="8" man="1"/>
  </rowBreaks>
  <ignoredErrors>
    <ignoredError sqref="A6:A22 A23:A61 A62:A78 A79:A8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3" tint="0.79998168889431442"/>
    <pageSetUpPr fitToPage="1"/>
  </sheetPr>
  <dimension ref="A1:H167"/>
  <sheetViews>
    <sheetView tabSelected="1" zoomScaleNormal="100" zoomScaleSheetLayoutView="80" workbookViewId="0">
      <selection activeCell="C4" sqref="C4"/>
    </sheetView>
  </sheetViews>
  <sheetFormatPr defaultColWidth="9.15234375" defaultRowHeight="10.3" x14ac:dyDescent="0.55000000000000004"/>
  <cols>
    <col min="1" max="1" width="6.69140625" style="32" customWidth="1"/>
    <col min="2" max="2" width="45.84375" style="102" customWidth="1"/>
    <col min="3" max="3" width="9.15234375" style="128"/>
    <col min="4" max="4" width="8.15234375" style="128" customWidth="1"/>
    <col min="5" max="5" width="8.421875" style="128" customWidth="1"/>
    <col min="6" max="6" width="9.15234375" style="129"/>
    <col min="7" max="7" width="9.15234375" style="128"/>
    <col min="8" max="8" width="9.15234375" style="25"/>
    <col min="9" max="16384" width="9.15234375" style="102"/>
  </cols>
  <sheetData>
    <row r="1" spans="1:8" s="37" customFormat="1" ht="46.5" customHeight="1" x14ac:dyDescent="0.65">
      <c r="A1" s="36"/>
      <c r="G1" s="38" t="s">
        <v>538</v>
      </c>
    </row>
    <row r="2" spans="1:8" s="41" customFormat="1" ht="12" customHeight="1" x14ac:dyDescent="0.65">
      <c r="A2" s="39"/>
      <c r="B2" s="40">
        <f>'[1]Dealer info'!B3</f>
        <v>0</v>
      </c>
      <c r="D2" s="42"/>
      <c r="F2" s="43"/>
      <c r="G2" s="43"/>
    </row>
    <row r="3" spans="1:8" s="111" customFormat="1" ht="12" customHeight="1" x14ac:dyDescent="0.55000000000000004">
      <c r="A3" s="75" t="s">
        <v>526</v>
      </c>
      <c r="B3" s="76" t="s">
        <v>841</v>
      </c>
      <c r="C3" s="79" t="s">
        <v>842</v>
      </c>
      <c r="D3" s="78" t="s">
        <v>578</v>
      </c>
      <c r="E3" s="79" t="s">
        <v>842</v>
      </c>
      <c r="F3" s="78" t="s">
        <v>653</v>
      </c>
      <c r="G3" s="78" t="s">
        <v>846</v>
      </c>
    </row>
    <row r="4" spans="1:8" s="112" customFormat="1" ht="12" customHeight="1" x14ac:dyDescent="0.55000000000000004">
      <c r="A4" s="78"/>
      <c r="B4" s="78"/>
      <c r="C4" s="282">
        <f>'TEAM info'!B11</f>
        <v>-0.3</v>
      </c>
      <c r="D4" s="77">
        <f>SUM(D6:D167)</f>
        <v>0</v>
      </c>
      <c r="E4" s="78">
        <f>SUM(E6:E167)</f>
        <v>0</v>
      </c>
      <c r="F4" s="78"/>
      <c r="G4" s="78">
        <f>SUM(G6:G167)</f>
        <v>0</v>
      </c>
    </row>
    <row r="5" spans="1:8" s="115" customFormat="1" ht="10.5" customHeight="1" x14ac:dyDescent="0.55000000000000004">
      <c r="A5" s="22"/>
      <c r="B5" s="22" t="s">
        <v>804</v>
      </c>
      <c r="C5" s="105"/>
      <c r="D5" s="105"/>
      <c r="E5" s="22"/>
      <c r="F5" s="113"/>
      <c r="G5" s="113"/>
      <c r="H5" s="114"/>
    </row>
    <row r="6" spans="1:8" s="31" customFormat="1" ht="10.5" customHeight="1" x14ac:dyDescent="0.55000000000000004">
      <c r="A6" s="139" t="s">
        <v>799</v>
      </c>
      <c r="B6" s="140" t="s">
        <v>805</v>
      </c>
      <c r="C6" s="59">
        <f>F6*(1+C$4)</f>
        <v>19.599999999999998</v>
      </c>
      <c r="D6" s="141"/>
      <c r="E6" s="59">
        <f t="shared" ref="E6:E26" si="0">D6*C6</f>
        <v>0</v>
      </c>
      <c r="F6" s="58">
        <v>28</v>
      </c>
      <c r="G6" s="59">
        <f t="shared" ref="G6:G27" si="1">D6*F6</f>
        <v>0</v>
      </c>
      <c r="H6" s="116"/>
    </row>
    <row r="7" spans="1:8" s="31" customFormat="1" ht="10.5" customHeight="1" x14ac:dyDescent="0.55000000000000004">
      <c r="A7" s="139" t="s">
        <v>800</v>
      </c>
      <c r="B7" s="140" t="s">
        <v>806</v>
      </c>
      <c r="C7" s="59">
        <f>F7*(1+C$4)</f>
        <v>19.599999999999998</v>
      </c>
      <c r="D7" s="141"/>
      <c r="E7" s="59">
        <f t="shared" si="0"/>
        <v>0</v>
      </c>
      <c r="F7" s="58">
        <v>28</v>
      </c>
      <c r="G7" s="59">
        <f t="shared" si="1"/>
        <v>0</v>
      </c>
      <c r="H7" s="116"/>
    </row>
    <row r="8" spans="1:8" s="31" customFormat="1" ht="10.5" customHeight="1" x14ac:dyDescent="0.55000000000000004">
      <c r="A8" s="139" t="s">
        <v>801</v>
      </c>
      <c r="B8" s="140" t="s">
        <v>807</v>
      </c>
      <c r="C8" s="59">
        <f>F8*(1+C$4)</f>
        <v>28</v>
      </c>
      <c r="D8" s="141"/>
      <c r="E8" s="59">
        <f t="shared" si="0"/>
        <v>0</v>
      </c>
      <c r="F8" s="58">
        <v>40</v>
      </c>
      <c r="G8" s="59">
        <f t="shared" si="1"/>
        <v>0</v>
      </c>
      <c r="H8" s="116"/>
    </row>
    <row r="9" spans="1:8" s="31" customFormat="1" ht="10.5" customHeight="1" x14ac:dyDescent="0.55000000000000004">
      <c r="A9" s="139" t="s">
        <v>802</v>
      </c>
      <c r="B9" s="142" t="s">
        <v>808</v>
      </c>
      <c r="C9" s="59">
        <f>F9*(1+C$4)</f>
        <v>28</v>
      </c>
      <c r="D9" s="141"/>
      <c r="E9" s="59">
        <f t="shared" si="0"/>
        <v>0</v>
      </c>
      <c r="F9" s="58">
        <v>40</v>
      </c>
      <c r="G9" s="59">
        <f t="shared" si="1"/>
        <v>0</v>
      </c>
      <c r="H9" s="116"/>
    </row>
    <row r="10" spans="1:8" s="31" customFormat="1" ht="10.5" customHeight="1" x14ac:dyDescent="0.55000000000000004">
      <c r="A10" s="64" t="s">
        <v>803</v>
      </c>
      <c r="B10" s="23" t="s">
        <v>809</v>
      </c>
      <c r="C10" s="59">
        <f>F10*(1+C$4)</f>
        <v>14.7</v>
      </c>
      <c r="D10" s="141"/>
      <c r="E10" s="59">
        <f t="shared" si="0"/>
        <v>0</v>
      </c>
      <c r="F10" s="58">
        <v>21</v>
      </c>
      <c r="G10" s="59">
        <f t="shared" si="1"/>
        <v>0</v>
      </c>
      <c r="H10" s="116"/>
    </row>
    <row r="11" spans="1:8" s="115" customFormat="1" ht="10.5" customHeight="1" x14ac:dyDescent="0.55000000000000004">
      <c r="A11" s="117"/>
      <c r="B11" s="118" t="s">
        <v>674</v>
      </c>
      <c r="C11" s="119"/>
      <c r="D11" s="120"/>
      <c r="E11" s="119"/>
      <c r="F11" s="121"/>
      <c r="G11" s="119"/>
      <c r="H11" s="122"/>
    </row>
    <row r="12" spans="1:8" ht="10.5" customHeight="1" x14ac:dyDescent="0.55000000000000004">
      <c r="A12" s="64" t="s">
        <v>2</v>
      </c>
      <c r="B12" s="23" t="s">
        <v>765</v>
      </c>
      <c r="C12" s="59">
        <f t="shared" ref="C12:C19" si="2">F12*(1+C$4)</f>
        <v>14</v>
      </c>
      <c r="D12" s="141"/>
      <c r="E12" s="59">
        <f t="shared" si="0"/>
        <v>0</v>
      </c>
      <c r="F12" s="58">
        <v>20</v>
      </c>
      <c r="G12" s="59">
        <f t="shared" si="1"/>
        <v>0</v>
      </c>
      <c r="H12" s="116"/>
    </row>
    <row r="13" spans="1:8" ht="10.5" customHeight="1" x14ac:dyDescent="0.55000000000000004">
      <c r="A13" s="64" t="s">
        <v>5</v>
      </c>
      <c r="B13" s="23" t="s">
        <v>766</v>
      </c>
      <c r="C13" s="59">
        <f t="shared" si="2"/>
        <v>14</v>
      </c>
      <c r="D13" s="141"/>
      <c r="E13" s="59">
        <f t="shared" si="0"/>
        <v>0</v>
      </c>
      <c r="F13" s="58">
        <v>20</v>
      </c>
      <c r="G13" s="59">
        <f t="shared" si="1"/>
        <v>0</v>
      </c>
      <c r="H13" s="116"/>
    </row>
    <row r="14" spans="1:8" ht="10.5" customHeight="1" x14ac:dyDescent="0.55000000000000004">
      <c r="A14" s="64" t="s">
        <v>6</v>
      </c>
      <c r="B14" s="23" t="s">
        <v>767</v>
      </c>
      <c r="C14" s="59">
        <f t="shared" si="2"/>
        <v>14</v>
      </c>
      <c r="D14" s="141"/>
      <c r="E14" s="59">
        <f t="shared" si="0"/>
        <v>0</v>
      </c>
      <c r="F14" s="58">
        <v>20</v>
      </c>
      <c r="G14" s="59">
        <f t="shared" si="1"/>
        <v>0</v>
      </c>
      <c r="H14" s="116"/>
    </row>
    <row r="15" spans="1:8" ht="10.5" customHeight="1" x14ac:dyDescent="0.55000000000000004">
      <c r="A15" s="64" t="s">
        <v>218</v>
      </c>
      <c r="B15" s="23" t="s">
        <v>768</v>
      </c>
      <c r="C15" s="59">
        <f t="shared" si="2"/>
        <v>17.5</v>
      </c>
      <c r="D15" s="141"/>
      <c r="E15" s="59">
        <f t="shared" si="0"/>
        <v>0</v>
      </c>
      <c r="F15" s="58">
        <v>25</v>
      </c>
      <c r="G15" s="59">
        <f t="shared" si="1"/>
        <v>0</v>
      </c>
      <c r="H15" s="116"/>
    </row>
    <row r="16" spans="1:8" ht="10.5" customHeight="1" x14ac:dyDescent="0.55000000000000004">
      <c r="A16" s="64" t="s">
        <v>219</v>
      </c>
      <c r="B16" s="23" t="s">
        <v>769</v>
      </c>
      <c r="C16" s="59">
        <f t="shared" si="2"/>
        <v>17.5</v>
      </c>
      <c r="D16" s="141"/>
      <c r="E16" s="59">
        <f t="shared" si="0"/>
        <v>0</v>
      </c>
      <c r="F16" s="58">
        <v>25</v>
      </c>
      <c r="G16" s="59">
        <f t="shared" si="1"/>
        <v>0</v>
      </c>
      <c r="H16" s="116"/>
    </row>
    <row r="17" spans="1:8" ht="10.5" customHeight="1" x14ac:dyDescent="0.55000000000000004">
      <c r="A17" s="64" t="s">
        <v>0</v>
      </c>
      <c r="B17" s="23" t="s">
        <v>784</v>
      </c>
      <c r="C17" s="59">
        <f t="shared" si="2"/>
        <v>3.5</v>
      </c>
      <c r="D17" s="141"/>
      <c r="E17" s="59">
        <f t="shared" si="0"/>
        <v>0</v>
      </c>
      <c r="F17" s="58">
        <v>5</v>
      </c>
      <c r="G17" s="59">
        <f t="shared" si="1"/>
        <v>0</v>
      </c>
      <c r="H17" s="116"/>
    </row>
    <row r="18" spans="1:8" ht="10.5" customHeight="1" x14ac:dyDescent="0.55000000000000004">
      <c r="A18" s="64" t="s">
        <v>0</v>
      </c>
      <c r="B18" s="23" t="s">
        <v>783</v>
      </c>
      <c r="C18" s="59">
        <f t="shared" si="2"/>
        <v>138.6</v>
      </c>
      <c r="D18" s="141"/>
      <c r="E18" s="59">
        <f t="shared" si="0"/>
        <v>0</v>
      </c>
      <c r="F18" s="58">
        <v>198</v>
      </c>
      <c r="G18" s="59">
        <f t="shared" si="1"/>
        <v>0</v>
      </c>
      <c r="H18" s="116"/>
    </row>
    <row r="19" spans="1:8" s="25" customFormat="1" ht="10.5" customHeight="1" x14ac:dyDescent="0.55000000000000004">
      <c r="A19" s="64" t="s">
        <v>104</v>
      </c>
      <c r="B19" s="23" t="s">
        <v>774</v>
      </c>
      <c r="C19" s="59">
        <f t="shared" si="2"/>
        <v>2.0999999999999996</v>
      </c>
      <c r="D19" s="141"/>
      <c r="E19" s="59">
        <f t="shared" si="0"/>
        <v>0</v>
      </c>
      <c r="F19" s="58">
        <v>3</v>
      </c>
      <c r="G19" s="59">
        <f t="shared" si="1"/>
        <v>0</v>
      </c>
      <c r="H19" s="116"/>
    </row>
    <row r="20" spans="1:8" ht="9.75" customHeight="1" x14ac:dyDescent="0.55000000000000004">
      <c r="A20" s="123"/>
      <c r="B20" s="118" t="s">
        <v>836</v>
      </c>
      <c r="C20" s="124"/>
      <c r="D20" s="125"/>
      <c r="E20" s="124"/>
      <c r="F20" s="126"/>
      <c r="G20" s="124"/>
      <c r="H20" s="116"/>
    </row>
    <row r="21" spans="1:8" ht="9.75" customHeight="1" x14ac:dyDescent="0.55000000000000004">
      <c r="A21" s="123"/>
      <c r="B21" s="118"/>
      <c r="C21" s="124"/>
      <c r="D21" s="125"/>
      <c r="E21" s="124"/>
      <c r="F21" s="126"/>
      <c r="G21" s="124"/>
      <c r="H21" s="116"/>
    </row>
    <row r="22" spans="1:8" ht="10.5" customHeight="1" x14ac:dyDescent="0.55000000000000004">
      <c r="A22" s="280"/>
      <c r="B22" s="281" t="s">
        <v>850</v>
      </c>
      <c r="C22" s="59">
        <f>F22*(1+C$4)</f>
        <v>27.299999999999997</v>
      </c>
      <c r="D22" s="143"/>
      <c r="E22" s="59">
        <f t="shared" ref="E22:E23" si="3">D22*C22</f>
        <v>0</v>
      </c>
      <c r="F22" s="58">
        <v>39</v>
      </c>
      <c r="G22" s="59">
        <f t="shared" ref="G22:G23" si="4">D22*F22</f>
        <v>0</v>
      </c>
      <c r="H22" s="127"/>
    </row>
    <row r="23" spans="1:8" ht="10.5" customHeight="1" x14ac:dyDescent="0.55000000000000004">
      <c r="A23" s="280"/>
      <c r="B23" s="281" t="s">
        <v>851</v>
      </c>
      <c r="C23" s="59">
        <f>F23*(1+C$4)</f>
        <v>27.299999999999997</v>
      </c>
      <c r="D23" s="143"/>
      <c r="E23" s="59">
        <f t="shared" si="3"/>
        <v>0</v>
      </c>
      <c r="F23" s="58">
        <v>39</v>
      </c>
      <c r="G23" s="59">
        <f t="shared" si="4"/>
        <v>0</v>
      </c>
      <c r="H23" s="127"/>
    </row>
    <row r="24" spans="1:8" ht="9.75" customHeight="1" x14ac:dyDescent="0.55000000000000004">
      <c r="A24" s="123"/>
      <c r="B24" s="118" t="s">
        <v>709</v>
      </c>
      <c r="C24" s="124"/>
      <c r="D24" s="125"/>
      <c r="E24" s="124"/>
      <c r="F24" s="126"/>
      <c r="G24" s="124"/>
      <c r="H24" s="116"/>
    </row>
    <row r="25" spans="1:8" ht="10.5" customHeight="1" x14ac:dyDescent="0.55000000000000004">
      <c r="A25" s="85" t="s">
        <v>825</v>
      </c>
      <c r="B25" s="57" t="s">
        <v>826</v>
      </c>
      <c r="C25" s="59">
        <f t="shared" ref="C25:C43" si="5">F25*(1+C$4)</f>
        <v>14</v>
      </c>
      <c r="D25" s="141"/>
      <c r="E25" s="59">
        <f t="shared" si="0"/>
        <v>0</v>
      </c>
      <c r="F25" s="58">
        <v>20</v>
      </c>
      <c r="G25" s="59">
        <f t="shared" si="1"/>
        <v>0</v>
      </c>
      <c r="H25" s="116"/>
    </row>
    <row r="26" spans="1:8" ht="10.5" customHeight="1" x14ac:dyDescent="0.55000000000000004">
      <c r="A26" s="144" t="s">
        <v>185</v>
      </c>
      <c r="B26" s="57" t="s">
        <v>499</v>
      </c>
      <c r="C26" s="59">
        <f t="shared" si="5"/>
        <v>13.299999999999999</v>
      </c>
      <c r="D26" s="141"/>
      <c r="E26" s="59">
        <f t="shared" si="0"/>
        <v>0</v>
      </c>
      <c r="F26" s="58">
        <v>19</v>
      </c>
      <c r="G26" s="59">
        <f t="shared" si="1"/>
        <v>0</v>
      </c>
      <c r="H26" s="116"/>
    </row>
    <row r="27" spans="1:8" ht="10.5" customHeight="1" x14ac:dyDescent="0.55000000000000004">
      <c r="A27" s="144" t="s">
        <v>186</v>
      </c>
      <c r="B27" s="57" t="s">
        <v>418</v>
      </c>
      <c r="C27" s="59">
        <f t="shared" si="5"/>
        <v>13.299999999999999</v>
      </c>
      <c r="D27" s="141"/>
      <c r="E27" s="59">
        <f t="shared" ref="E27:E89" si="6">D27*C27</f>
        <v>0</v>
      </c>
      <c r="F27" s="58">
        <v>19</v>
      </c>
      <c r="G27" s="59">
        <f t="shared" si="1"/>
        <v>0</v>
      </c>
    </row>
    <row r="28" spans="1:8" ht="10.5" customHeight="1" x14ac:dyDescent="0.55000000000000004">
      <c r="A28" s="144" t="s">
        <v>187</v>
      </c>
      <c r="B28" s="57" t="s">
        <v>415</v>
      </c>
      <c r="C28" s="59">
        <f t="shared" si="5"/>
        <v>13.299999999999999</v>
      </c>
      <c r="D28" s="141"/>
      <c r="E28" s="59">
        <f t="shared" si="6"/>
        <v>0</v>
      </c>
      <c r="F28" s="58">
        <v>19</v>
      </c>
      <c r="G28" s="59">
        <f t="shared" ref="G28:G89" si="7">D28*F28</f>
        <v>0</v>
      </c>
    </row>
    <row r="29" spans="1:8" ht="10.5" customHeight="1" x14ac:dyDescent="0.55000000000000004">
      <c r="A29" s="144" t="s">
        <v>188</v>
      </c>
      <c r="B29" s="57" t="s">
        <v>413</v>
      </c>
      <c r="C29" s="59">
        <f t="shared" si="5"/>
        <v>13.299999999999999</v>
      </c>
      <c r="D29" s="141"/>
      <c r="E29" s="59">
        <f t="shared" si="6"/>
        <v>0</v>
      </c>
      <c r="F29" s="58">
        <v>19</v>
      </c>
      <c r="G29" s="59">
        <f t="shared" si="7"/>
        <v>0</v>
      </c>
    </row>
    <row r="30" spans="1:8" ht="10.5" customHeight="1" x14ac:dyDescent="0.55000000000000004">
      <c r="A30" s="144" t="s">
        <v>189</v>
      </c>
      <c r="B30" s="57" t="s">
        <v>409</v>
      </c>
      <c r="C30" s="59">
        <f t="shared" si="5"/>
        <v>13.299999999999999</v>
      </c>
      <c r="D30" s="141"/>
      <c r="E30" s="59">
        <f t="shared" si="6"/>
        <v>0</v>
      </c>
      <c r="F30" s="58">
        <v>19</v>
      </c>
      <c r="G30" s="59">
        <f t="shared" si="7"/>
        <v>0</v>
      </c>
    </row>
    <row r="31" spans="1:8" ht="10.5" customHeight="1" x14ac:dyDescent="0.55000000000000004">
      <c r="A31" s="145" t="s">
        <v>190</v>
      </c>
      <c r="B31" s="23" t="s">
        <v>407</v>
      </c>
      <c r="C31" s="59">
        <f t="shared" si="5"/>
        <v>13.299999999999999</v>
      </c>
      <c r="D31" s="143"/>
      <c r="E31" s="59">
        <f t="shared" si="6"/>
        <v>0</v>
      </c>
      <c r="F31" s="58">
        <v>19</v>
      </c>
      <c r="G31" s="59">
        <f t="shared" si="7"/>
        <v>0</v>
      </c>
    </row>
    <row r="32" spans="1:8" ht="10.5" customHeight="1" x14ac:dyDescent="0.55000000000000004">
      <c r="A32" s="144" t="s">
        <v>191</v>
      </c>
      <c r="B32" s="57" t="s">
        <v>517</v>
      </c>
      <c r="C32" s="59">
        <f t="shared" si="5"/>
        <v>21.7</v>
      </c>
      <c r="D32" s="143"/>
      <c r="E32" s="59">
        <f t="shared" si="6"/>
        <v>0</v>
      </c>
      <c r="F32" s="147">
        <v>31</v>
      </c>
      <c r="G32" s="59">
        <f t="shared" si="7"/>
        <v>0</v>
      </c>
    </row>
    <row r="33" spans="1:7" ht="10.5" customHeight="1" x14ac:dyDescent="0.55000000000000004">
      <c r="A33" s="144" t="s">
        <v>192</v>
      </c>
      <c r="B33" s="57" t="s">
        <v>417</v>
      </c>
      <c r="C33" s="59">
        <f t="shared" si="5"/>
        <v>21.7</v>
      </c>
      <c r="D33" s="143"/>
      <c r="E33" s="59">
        <f t="shared" si="6"/>
        <v>0</v>
      </c>
      <c r="F33" s="147">
        <v>31</v>
      </c>
      <c r="G33" s="59">
        <f t="shared" si="7"/>
        <v>0</v>
      </c>
    </row>
    <row r="34" spans="1:7" ht="10.5" customHeight="1" x14ac:dyDescent="0.55000000000000004">
      <c r="A34" s="144" t="s">
        <v>193</v>
      </c>
      <c r="B34" s="57" t="s">
        <v>414</v>
      </c>
      <c r="C34" s="59">
        <f t="shared" si="5"/>
        <v>21.7</v>
      </c>
      <c r="D34" s="143"/>
      <c r="E34" s="59">
        <f t="shared" si="6"/>
        <v>0</v>
      </c>
      <c r="F34" s="147">
        <v>31</v>
      </c>
      <c r="G34" s="59">
        <f t="shared" si="7"/>
        <v>0</v>
      </c>
    </row>
    <row r="35" spans="1:7" ht="10.5" customHeight="1" x14ac:dyDescent="0.55000000000000004">
      <c r="A35" s="144" t="s">
        <v>194</v>
      </c>
      <c r="B35" s="57" t="s">
        <v>412</v>
      </c>
      <c r="C35" s="59">
        <f t="shared" si="5"/>
        <v>21.7</v>
      </c>
      <c r="D35" s="143"/>
      <c r="E35" s="59">
        <f t="shared" si="6"/>
        <v>0</v>
      </c>
      <c r="F35" s="147">
        <v>31</v>
      </c>
      <c r="G35" s="59">
        <f t="shared" si="7"/>
        <v>0</v>
      </c>
    </row>
    <row r="36" spans="1:7" ht="10.5" customHeight="1" x14ac:dyDescent="0.55000000000000004">
      <c r="A36" s="144" t="s">
        <v>195</v>
      </c>
      <c r="B36" s="57" t="s">
        <v>408</v>
      </c>
      <c r="C36" s="59">
        <f t="shared" si="5"/>
        <v>21.7</v>
      </c>
      <c r="D36" s="143"/>
      <c r="E36" s="59">
        <f t="shared" si="6"/>
        <v>0</v>
      </c>
      <c r="F36" s="147">
        <v>31</v>
      </c>
      <c r="G36" s="59">
        <f t="shared" si="7"/>
        <v>0</v>
      </c>
    </row>
    <row r="37" spans="1:7" ht="10.5" customHeight="1" x14ac:dyDescent="0.55000000000000004">
      <c r="A37" s="144" t="s">
        <v>174</v>
      </c>
      <c r="B37" s="23" t="s">
        <v>406</v>
      </c>
      <c r="C37" s="59">
        <f t="shared" si="5"/>
        <v>21.7</v>
      </c>
      <c r="D37" s="143"/>
      <c r="E37" s="59">
        <f t="shared" si="6"/>
        <v>0</v>
      </c>
      <c r="F37" s="147">
        <v>31</v>
      </c>
      <c r="G37" s="59">
        <f t="shared" si="7"/>
        <v>0</v>
      </c>
    </row>
    <row r="38" spans="1:7" ht="10.5" customHeight="1" x14ac:dyDescent="0.55000000000000004">
      <c r="A38" s="144" t="s">
        <v>158</v>
      </c>
      <c r="B38" s="86" t="s">
        <v>501</v>
      </c>
      <c r="C38" s="59">
        <f t="shared" si="5"/>
        <v>91</v>
      </c>
      <c r="D38" s="143"/>
      <c r="E38" s="59">
        <f t="shared" si="6"/>
        <v>0</v>
      </c>
      <c r="F38" s="147">
        <v>130</v>
      </c>
      <c r="G38" s="59">
        <f t="shared" si="7"/>
        <v>0</v>
      </c>
    </row>
    <row r="39" spans="1:7" ht="10.5" customHeight="1" x14ac:dyDescent="0.55000000000000004">
      <c r="A39" s="144" t="s">
        <v>159</v>
      </c>
      <c r="B39" s="86" t="s">
        <v>692</v>
      </c>
      <c r="C39" s="59">
        <f t="shared" si="5"/>
        <v>91</v>
      </c>
      <c r="D39" s="143"/>
      <c r="E39" s="59">
        <f t="shared" si="6"/>
        <v>0</v>
      </c>
      <c r="F39" s="147">
        <v>130</v>
      </c>
      <c r="G39" s="59">
        <f t="shared" si="7"/>
        <v>0</v>
      </c>
    </row>
    <row r="40" spans="1:7" ht="10.5" customHeight="1" x14ac:dyDescent="0.55000000000000004">
      <c r="A40" s="144" t="s">
        <v>160</v>
      </c>
      <c r="B40" s="86" t="s">
        <v>416</v>
      </c>
      <c r="C40" s="59">
        <f t="shared" si="5"/>
        <v>91</v>
      </c>
      <c r="D40" s="143"/>
      <c r="E40" s="59">
        <f t="shared" si="6"/>
        <v>0</v>
      </c>
      <c r="F40" s="147">
        <v>130</v>
      </c>
      <c r="G40" s="59">
        <f t="shared" si="7"/>
        <v>0</v>
      </c>
    </row>
    <row r="41" spans="1:7" ht="10.5" customHeight="1" x14ac:dyDescent="0.55000000000000004">
      <c r="A41" s="144" t="s">
        <v>161</v>
      </c>
      <c r="B41" s="86" t="s">
        <v>411</v>
      </c>
      <c r="C41" s="59">
        <f t="shared" si="5"/>
        <v>91</v>
      </c>
      <c r="D41" s="143"/>
      <c r="E41" s="59">
        <f t="shared" si="6"/>
        <v>0</v>
      </c>
      <c r="F41" s="147">
        <v>130</v>
      </c>
      <c r="G41" s="59">
        <f t="shared" si="7"/>
        <v>0</v>
      </c>
    </row>
    <row r="42" spans="1:7" ht="10.5" customHeight="1" x14ac:dyDescent="0.55000000000000004">
      <c r="A42" s="144" t="s">
        <v>162</v>
      </c>
      <c r="B42" s="86" t="s">
        <v>410</v>
      </c>
      <c r="C42" s="59">
        <f t="shared" si="5"/>
        <v>91</v>
      </c>
      <c r="D42" s="143"/>
      <c r="E42" s="59">
        <f t="shared" si="6"/>
        <v>0</v>
      </c>
      <c r="F42" s="147">
        <v>130</v>
      </c>
      <c r="G42" s="59">
        <f t="shared" si="7"/>
        <v>0</v>
      </c>
    </row>
    <row r="43" spans="1:7" ht="10.5" customHeight="1" x14ac:dyDescent="0.55000000000000004">
      <c r="A43" s="144" t="s">
        <v>163</v>
      </c>
      <c r="B43" s="86" t="s">
        <v>405</v>
      </c>
      <c r="C43" s="59">
        <f t="shared" si="5"/>
        <v>91</v>
      </c>
      <c r="D43" s="143"/>
      <c r="E43" s="59">
        <f t="shared" si="6"/>
        <v>0</v>
      </c>
      <c r="F43" s="147">
        <v>130</v>
      </c>
      <c r="G43" s="59">
        <f t="shared" si="7"/>
        <v>0</v>
      </c>
    </row>
    <row r="44" spans="1:7" ht="10.5" customHeight="1" x14ac:dyDescent="0.55000000000000004">
      <c r="A44" s="33"/>
      <c r="B44" s="30" t="s">
        <v>504</v>
      </c>
      <c r="C44" s="130"/>
      <c r="D44" s="28"/>
      <c r="E44" s="130"/>
      <c r="F44" s="131"/>
      <c r="G44" s="130"/>
    </row>
    <row r="45" spans="1:7" ht="9.75" customHeight="1" x14ac:dyDescent="0.55000000000000004">
      <c r="A45" s="144" t="s">
        <v>139</v>
      </c>
      <c r="B45" s="148" t="s">
        <v>404</v>
      </c>
      <c r="C45" s="59">
        <f t="shared" ref="C45:C59" si="8">F45*(1+C$4)</f>
        <v>14</v>
      </c>
      <c r="D45" s="143"/>
      <c r="E45" s="59">
        <f t="shared" si="6"/>
        <v>0</v>
      </c>
      <c r="F45" s="147">
        <v>20</v>
      </c>
      <c r="G45" s="59">
        <f t="shared" si="7"/>
        <v>0</v>
      </c>
    </row>
    <row r="46" spans="1:7" ht="10.5" customHeight="1" x14ac:dyDescent="0.55000000000000004">
      <c r="A46" s="144" t="s">
        <v>141</v>
      </c>
      <c r="B46" s="148" t="s">
        <v>401</v>
      </c>
      <c r="C46" s="59">
        <f t="shared" si="8"/>
        <v>14</v>
      </c>
      <c r="D46" s="143"/>
      <c r="E46" s="59">
        <f t="shared" si="6"/>
        <v>0</v>
      </c>
      <c r="F46" s="147">
        <v>20</v>
      </c>
      <c r="G46" s="59">
        <f t="shared" si="7"/>
        <v>0</v>
      </c>
    </row>
    <row r="47" spans="1:7" ht="10.5" customHeight="1" x14ac:dyDescent="0.55000000000000004">
      <c r="A47" s="144" t="s">
        <v>142</v>
      </c>
      <c r="B47" s="148" t="s">
        <v>518</v>
      </c>
      <c r="C47" s="59">
        <f t="shared" si="8"/>
        <v>14</v>
      </c>
      <c r="D47" s="143"/>
      <c r="E47" s="59">
        <f t="shared" si="6"/>
        <v>0</v>
      </c>
      <c r="F47" s="147">
        <v>20</v>
      </c>
      <c r="G47" s="59">
        <f t="shared" si="7"/>
        <v>0</v>
      </c>
    </row>
    <row r="48" spans="1:7" ht="10.5" customHeight="1" x14ac:dyDescent="0.55000000000000004">
      <c r="A48" s="144" t="s">
        <v>144</v>
      </c>
      <c r="B48" s="148" t="s">
        <v>395</v>
      </c>
      <c r="C48" s="59">
        <f t="shared" si="8"/>
        <v>14</v>
      </c>
      <c r="D48" s="143"/>
      <c r="E48" s="59">
        <f t="shared" si="6"/>
        <v>0</v>
      </c>
      <c r="F48" s="147">
        <v>20</v>
      </c>
      <c r="G48" s="59">
        <f t="shared" si="7"/>
        <v>0</v>
      </c>
    </row>
    <row r="49" spans="1:7" x14ac:dyDescent="0.55000000000000004">
      <c r="A49" s="145" t="s">
        <v>146</v>
      </c>
      <c r="B49" s="149" t="s">
        <v>393</v>
      </c>
      <c r="C49" s="59">
        <f t="shared" si="8"/>
        <v>14</v>
      </c>
      <c r="D49" s="143"/>
      <c r="E49" s="59">
        <f t="shared" si="6"/>
        <v>0</v>
      </c>
      <c r="F49" s="147">
        <v>20</v>
      </c>
      <c r="G49" s="59">
        <f t="shared" si="7"/>
        <v>0</v>
      </c>
    </row>
    <row r="50" spans="1:7" ht="10.5" customHeight="1" x14ac:dyDescent="0.55000000000000004">
      <c r="A50" s="144" t="s">
        <v>140</v>
      </c>
      <c r="B50" s="148" t="s">
        <v>403</v>
      </c>
      <c r="C50" s="59">
        <f t="shared" si="8"/>
        <v>33.599999999999994</v>
      </c>
      <c r="D50" s="143"/>
      <c r="E50" s="59">
        <f t="shared" si="6"/>
        <v>0</v>
      </c>
      <c r="F50" s="147">
        <v>48</v>
      </c>
      <c r="G50" s="59">
        <f t="shared" si="7"/>
        <v>0</v>
      </c>
    </row>
    <row r="51" spans="1:7" ht="10.5" customHeight="1" x14ac:dyDescent="0.55000000000000004">
      <c r="A51" s="144" t="s">
        <v>141</v>
      </c>
      <c r="B51" s="148" t="s">
        <v>402</v>
      </c>
      <c r="C51" s="59">
        <f t="shared" si="8"/>
        <v>33.599999999999994</v>
      </c>
      <c r="D51" s="143"/>
      <c r="E51" s="59">
        <f t="shared" si="6"/>
        <v>0</v>
      </c>
      <c r="F51" s="147">
        <v>48</v>
      </c>
      <c r="G51" s="59">
        <f t="shared" si="7"/>
        <v>0</v>
      </c>
    </row>
    <row r="52" spans="1:7" ht="10.5" customHeight="1" x14ac:dyDescent="0.55000000000000004">
      <c r="A52" s="144" t="s">
        <v>143</v>
      </c>
      <c r="B52" s="148" t="s">
        <v>396</v>
      </c>
      <c r="C52" s="59">
        <f t="shared" si="8"/>
        <v>33.599999999999994</v>
      </c>
      <c r="D52" s="143"/>
      <c r="E52" s="59">
        <f t="shared" si="6"/>
        <v>0</v>
      </c>
      <c r="F52" s="147">
        <v>48</v>
      </c>
      <c r="G52" s="59">
        <f t="shared" si="7"/>
        <v>0</v>
      </c>
    </row>
    <row r="53" spans="1:7" ht="10.5" customHeight="1" x14ac:dyDescent="0.55000000000000004">
      <c r="A53" s="144" t="s">
        <v>145</v>
      </c>
      <c r="B53" s="148" t="s">
        <v>394</v>
      </c>
      <c r="C53" s="59">
        <f t="shared" si="8"/>
        <v>33.599999999999994</v>
      </c>
      <c r="D53" s="143"/>
      <c r="E53" s="59">
        <f t="shared" si="6"/>
        <v>0</v>
      </c>
      <c r="F53" s="147">
        <v>48</v>
      </c>
      <c r="G53" s="59">
        <f t="shared" si="7"/>
        <v>0</v>
      </c>
    </row>
    <row r="54" spans="1:7" ht="10.5" customHeight="1" x14ac:dyDescent="0.55000000000000004">
      <c r="A54" s="144" t="s">
        <v>147</v>
      </c>
      <c r="B54" s="148" t="s">
        <v>392</v>
      </c>
      <c r="C54" s="59">
        <f t="shared" si="8"/>
        <v>33.599999999999994</v>
      </c>
      <c r="D54" s="143"/>
      <c r="E54" s="59">
        <f t="shared" si="6"/>
        <v>0</v>
      </c>
      <c r="F54" s="147">
        <v>48</v>
      </c>
      <c r="G54" s="59">
        <f t="shared" si="7"/>
        <v>0</v>
      </c>
    </row>
    <row r="55" spans="1:7" x14ac:dyDescent="0.55000000000000004">
      <c r="A55" s="145" t="s">
        <v>164</v>
      </c>
      <c r="B55" s="86" t="s">
        <v>691</v>
      </c>
      <c r="C55" s="59">
        <f t="shared" si="8"/>
        <v>140</v>
      </c>
      <c r="D55" s="143"/>
      <c r="E55" s="59">
        <f t="shared" si="6"/>
        <v>0</v>
      </c>
      <c r="F55" s="147">
        <v>200</v>
      </c>
      <c r="G55" s="59">
        <f t="shared" si="7"/>
        <v>0</v>
      </c>
    </row>
    <row r="56" spans="1:7" ht="10.5" customHeight="1" x14ac:dyDescent="0.55000000000000004">
      <c r="A56" s="145" t="s">
        <v>165</v>
      </c>
      <c r="B56" s="86" t="s">
        <v>400</v>
      </c>
      <c r="C56" s="59">
        <f t="shared" si="8"/>
        <v>140</v>
      </c>
      <c r="D56" s="143"/>
      <c r="E56" s="59">
        <f t="shared" si="6"/>
        <v>0</v>
      </c>
      <c r="F56" s="147">
        <v>200</v>
      </c>
      <c r="G56" s="59">
        <f t="shared" si="7"/>
        <v>0</v>
      </c>
    </row>
    <row r="57" spans="1:7" ht="10.5" customHeight="1" x14ac:dyDescent="0.55000000000000004">
      <c r="A57" s="145" t="s">
        <v>166</v>
      </c>
      <c r="B57" s="86" t="s">
        <v>397</v>
      </c>
      <c r="C57" s="59">
        <f t="shared" si="8"/>
        <v>140</v>
      </c>
      <c r="D57" s="143"/>
      <c r="E57" s="59">
        <f t="shared" si="6"/>
        <v>0</v>
      </c>
      <c r="F57" s="147">
        <v>200</v>
      </c>
      <c r="G57" s="59">
        <f t="shared" si="7"/>
        <v>0</v>
      </c>
    </row>
    <row r="58" spans="1:7" s="25" customFormat="1" ht="10.5" customHeight="1" x14ac:dyDescent="0.55000000000000004">
      <c r="A58" s="145" t="s">
        <v>167</v>
      </c>
      <c r="B58" s="86" t="s">
        <v>398</v>
      </c>
      <c r="C58" s="59">
        <f t="shared" si="8"/>
        <v>140</v>
      </c>
      <c r="D58" s="143"/>
      <c r="E58" s="59">
        <f t="shared" si="6"/>
        <v>0</v>
      </c>
      <c r="F58" s="147">
        <v>200</v>
      </c>
      <c r="G58" s="59">
        <f t="shared" si="7"/>
        <v>0</v>
      </c>
    </row>
    <row r="59" spans="1:7" s="25" customFormat="1" ht="10.5" customHeight="1" x14ac:dyDescent="0.55000000000000004">
      <c r="A59" s="145" t="s">
        <v>168</v>
      </c>
      <c r="B59" s="86" t="s">
        <v>399</v>
      </c>
      <c r="C59" s="59">
        <f t="shared" si="8"/>
        <v>140</v>
      </c>
      <c r="D59" s="143"/>
      <c r="E59" s="59">
        <f t="shared" si="6"/>
        <v>0</v>
      </c>
      <c r="F59" s="147">
        <v>200</v>
      </c>
      <c r="G59" s="59">
        <f t="shared" si="7"/>
        <v>0</v>
      </c>
    </row>
    <row r="60" spans="1:7" ht="10.5" customHeight="1" x14ac:dyDescent="0.55000000000000004">
      <c r="A60" s="33"/>
      <c r="B60" s="30" t="s">
        <v>503</v>
      </c>
      <c r="C60" s="130"/>
      <c r="D60" s="28"/>
      <c r="E60" s="130"/>
      <c r="F60" s="131"/>
      <c r="G60" s="130"/>
    </row>
    <row r="61" spans="1:7" ht="10.5" customHeight="1" x14ac:dyDescent="0.55000000000000004">
      <c r="A61" s="64" t="s">
        <v>696</v>
      </c>
      <c r="B61" s="150" t="s">
        <v>798</v>
      </c>
      <c r="C61" s="59">
        <f t="shared" ref="C61:C77" si="9">F61*(1+C$4)</f>
        <v>49</v>
      </c>
      <c r="D61" s="143"/>
      <c r="E61" s="59">
        <f t="shared" si="6"/>
        <v>0</v>
      </c>
      <c r="F61" s="147">
        <v>70</v>
      </c>
      <c r="G61" s="59">
        <f t="shared" si="7"/>
        <v>0</v>
      </c>
    </row>
    <row r="62" spans="1:7" ht="10.5" customHeight="1" x14ac:dyDescent="0.55000000000000004">
      <c r="A62" s="64" t="s">
        <v>697</v>
      </c>
      <c r="B62" s="150" t="s">
        <v>839</v>
      </c>
      <c r="C62" s="59">
        <f t="shared" si="9"/>
        <v>49</v>
      </c>
      <c r="D62" s="143"/>
      <c r="E62" s="59">
        <f t="shared" si="6"/>
        <v>0</v>
      </c>
      <c r="F62" s="147">
        <v>70</v>
      </c>
      <c r="G62" s="59">
        <f t="shared" si="7"/>
        <v>0</v>
      </c>
    </row>
    <row r="63" spans="1:7" ht="10.5" customHeight="1" x14ac:dyDescent="0.55000000000000004">
      <c r="A63" s="144" t="s">
        <v>148</v>
      </c>
      <c r="B63" s="148" t="s">
        <v>500</v>
      </c>
      <c r="C63" s="59">
        <f t="shared" si="9"/>
        <v>30.799999999999997</v>
      </c>
      <c r="D63" s="143"/>
      <c r="E63" s="59">
        <f t="shared" si="6"/>
        <v>0</v>
      </c>
      <c r="F63" s="147">
        <v>44</v>
      </c>
      <c r="G63" s="59">
        <f t="shared" si="7"/>
        <v>0</v>
      </c>
    </row>
    <row r="64" spans="1:7" ht="10.5" customHeight="1" x14ac:dyDescent="0.55000000000000004">
      <c r="A64" s="144" t="s">
        <v>150</v>
      </c>
      <c r="B64" s="148" t="s">
        <v>386</v>
      </c>
      <c r="C64" s="59">
        <f t="shared" si="9"/>
        <v>30.799999999999997</v>
      </c>
      <c r="D64" s="143"/>
      <c r="E64" s="59">
        <f t="shared" si="6"/>
        <v>0</v>
      </c>
      <c r="F64" s="147">
        <v>44</v>
      </c>
      <c r="G64" s="59">
        <f t="shared" si="7"/>
        <v>0</v>
      </c>
    </row>
    <row r="65" spans="1:8" ht="10.5" customHeight="1" x14ac:dyDescent="0.55000000000000004">
      <c r="A65" s="144" t="s">
        <v>152</v>
      </c>
      <c r="B65" s="148" t="s">
        <v>384</v>
      </c>
      <c r="C65" s="59">
        <f t="shared" si="9"/>
        <v>30.799999999999997</v>
      </c>
      <c r="D65" s="143"/>
      <c r="E65" s="59">
        <f t="shared" si="6"/>
        <v>0</v>
      </c>
      <c r="F65" s="147">
        <v>44</v>
      </c>
      <c r="G65" s="59">
        <f t="shared" si="7"/>
        <v>0</v>
      </c>
    </row>
    <row r="66" spans="1:8" ht="10.5" customHeight="1" x14ac:dyDescent="0.55000000000000004">
      <c r="A66" s="144" t="s">
        <v>154</v>
      </c>
      <c r="B66" s="148" t="s">
        <v>382</v>
      </c>
      <c r="C66" s="59">
        <f t="shared" si="9"/>
        <v>30.799999999999997</v>
      </c>
      <c r="D66" s="143"/>
      <c r="E66" s="59">
        <f t="shared" si="6"/>
        <v>0</v>
      </c>
      <c r="F66" s="147">
        <v>44</v>
      </c>
      <c r="G66" s="59">
        <f t="shared" si="7"/>
        <v>0</v>
      </c>
    </row>
    <row r="67" spans="1:8" ht="10.5" customHeight="1" x14ac:dyDescent="0.55000000000000004">
      <c r="A67" s="144" t="s">
        <v>156</v>
      </c>
      <c r="B67" s="148" t="s">
        <v>380</v>
      </c>
      <c r="C67" s="59">
        <f t="shared" si="9"/>
        <v>30.799999999999997</v>
      </c>
      <c r="D67" s="143"/>
      <c r="E67" s="59">
        <f t="shared" si="6"/>
        <v>0</v>
      </c>
      <c r="F67" s="147">
        <v>44</v>
      </c>
      <c r="G67" s="59">
        <f t="shared" si="7"/>
        <v>0</v>
      </c>
    </row>
    <row r="68" spans="1:8" ht="10.5" customHeight="1" x14ac:dyDescent="0.55000000000000004">
      <c r="A68" s="144" t="s">
        <v>149</v>
      </c>
      <c r="B68" s="148" t="s">
        <v>391</v>
      </c>
      <c r="C68" s="59">
        <f t="shared" si="9"/>
        <v>77</v>
      </c>
      <c r="D68" s="143"/>
      <c r="E68" s="59">
        <f t="shared" si="6"/>
        <v>0</v>
      </c>
      <c r="F68" s="147">
        <v>110</v>
      </c>
      <c r="G68" s="59">
        <f t="shared" si="7"/>
        <v>0</v>
      </c>
    </row>
    <row r="69" spans="1:8" ht="10.5" customHeight="1" x14ac:dyDescent="0.55000000000000004">
      <c r="A69" s="144" t="s">
        <v>151</v>
      </c>
      <c r="B69" s="148" t="s">
        <v>385</v>
      </c>
      <c r="C69" s="59">
        <f t="shared" si="9"/>
        <v>77</v>
      </c>
      <c r="D69" s="143"/>
      <c r="E69" s="59">
        <f t="shared" si="6"/>
        <v>0</v>
      </c>
      <c r="F69" s="147">
        <v>110</v>
      </c>
      <c r="G69" s="59">
        <f t="shared" si="7"/>
        <v>0</v>
      </c>
    </row>
    <row r="70" spans="1:8" ht="10.5" customHeight="1" x14ac:dyDescent="0.55000000000000004">
      <c r="A70" s="144" t="s">
        <v>153</v>
      </c>
      <c r="B70" s="148" t="s">
        <v>383</v>
      </c>
      <c r="C70" s="59">
        <f t="shared" si="9"/>
        <v>77</v>
      </c>
      <c r="D70" s="143"/>
      <c r="E70" s="59">
        <f t="shared" si="6"/>
        <v>0</v>
      </c>
      <c r="F70" s="147">
        <v>110</v>
      </c>
      <c r="G70" s="59">
        <f t="shared" si="7"/>
        <v>0</v>
      </c>
    </row>
    <row r="71" spans="1:8" ht="10.5" customHeight="1" x14ac:dyDescent="0.55000000000000004">
      <c r="A71" s="144" t="s">
        <v>155</v>
      </c>
      <c r="B71" s="148" t="s">
        <v>381</v>
      </c>
      <c r="C71" s="59">
        <f t="shared" si="9"/>
        <v>77</v>
      </c>
      <c r="D71" s="143"/>
      <c r="E71" s="59">
        <f t="shared" si="6"/>
        <v>0</v>
      </c>
      <c r="F71" s="147">
        <v>110</v>
      </c>
      <c r="G71" s="59">
        <f t="shared" si="7"/>
        <v>0</v>
      </c>
    </row>
    <row r="72" spans="1:8" ht="10.5" customHeight="1" x14ac:dyDescent="0.55000000000000004">
      <c r="A72" s="151" t="s">
        <v>157</v>
      </c>
      <c r="B72" s="148" t="s">
        <v>379</v>
      </c>
      <c r="C72" s="59">
        <f t="shared" si="9"/>
        <v>77</v>
      </c>
      <c r="D72" s="143"/>
      <c r="E72" s="59">
        <f t="shared" si="6"/>
        <v>0</v>
      </c>
      <c r="F72" s="147">
        <v>110</v>
      </c>
      <c r="G72" s="59">
        <f t="shared" si="7"/>
        <v>0</v>
      </c>
    </row>
    <row r="73" spans="1:8" ht="10.5" customHeight="1" x14ac:dyDescent="0.55000000000000004">
      <c r="A73" s="145" t="s">
        <v>169</v>
      </c>
      <c r="B73" s="86" t="s">
        <v>690</v>
      </c>
      <c r="C73" s="59">
        <f t="shared" si="9"/>
        <v>322</v>
      </c>
      <c r="D73" s="143"/>
      <c r="E73" s="59">
        <f t="shared" si="6"/>
        <v>0</v>
      </c>
      <c r="F73" s="147">
        <v>460</v>
      </c>
      <c r="G73" s="59">
        <f t="shared" si="7"/>
        <v>0</v>
      </c>
    </row>
    <row r="74" spans="1:8" ht="10.5" customHeight="1" x14ac:dyDescent="0.55000000000000004">
      <c r="A74" s="145" t="s">
        <v>170</v>
      </c>
      <c r="B74" s="86" t="s">
        <v>390</v>
      </c>
      <c r="C74" s="59">
        <f t="shared" si="9"/>
        <v>322</v>
      </c>
      <c r="D74" s="143"/>
      <c r="E74" s="59">
        <f t="shared" si="6"/>
        <v>0</v>
      </c>
      <c r="F74" s="147">
        <v>460</v>
      </c>
      <c r="G74" s="59">
        <f t="shared" si="7"/>
        <v>0</v>
      </c>
    </row>
    <row r="75" spans="1:8" ht="10.5" customHeight="1" x14ac:dyDescent="0.55000000000000004">
      <c r="A75" s="145" t="s">
        <v>171</v>
      </c>
      <c r="B75" s="86" t="s">
        <v>389</v>
      </c>
      <c r="C75" s="59">
        <f t="shared" si="9"/>
        <v>322</v>
      </c>
      <c r="D75" s="143"/>
      <c r="E75" s="59">
        <f t="shared" si="6"/>
        <v>0</v>
      </c>
      <c r="F75" s="147">
        <v>460</v>
      </c>
      <c r="G75" s="59">
        <f t="shared" si="7"/>
        <v>0</v>
      </c>
    </row>
    <row r="76" spans="1:8" ht="10.5" customHeight="1" x14ac:dyDescent="0.55000000000000004">
      <c r="A76" s="145" t="s">
        <v>172</v>
      </c>
      <c r="B76" s="86" t="s">
        <v>388</v>
      </c>
      <c r="C76" s="59">
        <f t="shared" si="9"/>
        <v>322</v>
      </c>
      <c r="D76" s="143"/>
      <c r="E76" s="59">
        <f t="shared" si="6"/>
        <v>0</v>
      </c>
      <c r="F76" s="147">
        <v>460</v>
      </c>
      <c r="G76" s="59">
        <f t="shared" si="7"/>
        <v>0</v>
      </c>
    </row>
    <row r="77" spans="1:8" ht="10.5" customHeight="1" x14ac:dyDescent="0.55000000000000004">
      <c r="A77" s="145" t="s">
        <v>173</v>
      </c>
      <c r="B77" s="86" t="s">
        <v>387</v>
      </c>
      <c r="C77" s="59">
        <f t="shared" si="9"/>
        <v>322</v>
      </c>
      <c r="D77" s="143"/>
      <c r="E77" s="59">
        <f t="shared" si="6"/>
        <v>0</v>
      </c>
      <c r="F77" s="147">
        <v>460</v>
      </c>
      <c r="G77" s="59">
        <f t="shared" si="7"/>
        <v>0</v>
      </c>
    </row>
    <row r="78" spans="1:8" ht="10.5" customHeight="1" x14ac:dyDescent="0.55000000000000004">
      <c r="A78" s="33"/>
      <c r="B78" s="13" t="s">
        <v>502</v>
      </c>
      <c r="C78" s="130"/>
      <c r="D78" s="28"/>
      <c r="E78" s="130"/>
      <c r="F78" s="131"/>
      <c r="G78" s="130"/>
    </row>
    <row r="79" spans="1:8" ht="10.5" customHeight="1" x14ac:dyDescent="0.55000000000000004">
      <c r="A79" s="85" t="s">
        <v>196</v>
      </c>
      <c r="B79" s="62" t="s">
        <v>419</v>
      </c>
      <c r="C79" s="59">
        <f t="shared" ref="C79:C89" si="10">F79*(1+C$4)</f>
        <v>61.599999999999994</v>
      </c>
      <c r="D79" s="143"/>
      <c r="E79" s="59">
        <f t="shared" si="6"/>
        <v>0</v>
      </c>
      <c r="F79" s="147">
        <v>88</v>
      </c>
      <c r="G79" s="59">
        <f t="shared" si="7"/>
        <v>0</v>
      </c>
    </row>
    <row r="80" spans="1:8" s="31" customFormat="1" ht="10.5" customHeight="1" x14ac:dyDescent="0.55000000000000004">
      <c r="A80" s="85" t="s">
        <v>197</v>
      </c>
      <c r="B80" s="62" t="s">
        <v>495</v>
      </c>
      <c r="C80" s="59">
        <f t="shared" si="10"/>
        <v>61.599999999999994</v>
      </c>
      <c r="D80" s="143"/>
      <c r="E80" s="59">
        <f t="shared" si="6"/>
        <v>0</v>
      </c>
      <c r="F80" s="152">
        <v>88</v>
      </c>
      <c r="G80" s="59">
        <f t="shared" si="7"/>
        <v>0</v>
      </c>
      <c r="H80" s="25"/>
    </row>
    <row r="81" spans="1:7" ht="10.5" customHeight="1" x14ac:dyDescent="0.55000000000000004">
      <c r="A81" s="85" t="s">
        <v>198</v>
      </c>
      <c r="B81" s="62" t="s">
        <v>377</v>
      </c>
      <c r="C81" s="59">
        <f t="shared" si="10"/>
        <v>61.599999999999994</v>
      </c>
      <c r="D81" s="143"/>
      <c r="E81" s="59">
        <f t="shared" si="6"/>
        <v>0</v>
      </c>
      <c r="F81" s="147">
        <v>88</v>
      </c>
      <c r="G81" s="59">
        <f t="shared" si="7"/>
        <v>0</v>
      </c>
    </row>
    <row r="82" spans="1:7" ht="10.5" customHeight="1" x14ac:dyDescent="0.55000000000000004">
      <c r="A82" s="85" t="s">
        <v>199</v>
      </c>
      <c r="B82" s="62" t="s">
        <v>496</v>
      </c>
      <c r="C82" s="59">
        <f t="shared" si="10"/>
        <v>61.599999999999994</v>
      </c>
      <c r="D82" s="143"/>
      <c r="E82" s="59">
        <f t="shared" si="6"/>
        <v>0</v>
      </c>
      <c r="F82" s="147">
        <v>88</v>
      </c>
      <c r="G82" s="59">
        <f t="shared" si="7"/>
        <v>0</v>
      </c>
    </row>
    <row r="83" spans="1:7" ht="10.5" customHeight="1" x14ac:dyDescent="0.55000000000000004">
      <c r="A83" s="153" t="s">
        <v>200</v>
      </c>
      <c r="B83" s="154" t="s">
        <v>375</v>
      </c>
      <c r="C83" s="59">
        <f t="shared" si="10"/>
        <v>61.599999999999994</v>
      </c>
      <c r="D83" s="143"/>
      <c r="E83" s="59">
        <f t="shared" si="6"/>
        <v>0</v>
      </c>
      <c r="F83" s="147">
        <v>88</v>
      </c>
      <c r="G83" s="59">
        <f t="shared" si="7"/>
        <v>0</v>
      </c>
    </row>
    <row r="84" spans="1:7" ht="10.5" customHeight="1" x14ac:dyDescent="0.55000000000000004">
      <c r="A84" s="85" t="s">
        <v>201</v>
      </c>
      <c r="B84" s="62" t="s">
        <v>374</v>
      </c>
      <c r="C84" s="59">
        <f t="shared" si="10"/>
        <v>61.599999999999994</v>
      </c>
      <c r="D84" s="143"/>
      <c r="E84" s="59">
        <f t="shared" si="6"/>
        <v>0</v>
      </c>
      <c r="F84" s="147">
        <v>88</v>
      </c>
      <c r="G84" s="59">
        <f t="shared" si="7"/>
        <v>0</v>
      </c>
    </row>
    <row r="85" spans="1:7" ht="10.5" customHeight="1" x14ac:dyDescent="0.55000000000000004">
      <c r="A85" s="85" t="s">
        <v>539</v>
      </c>
      <c r="B85" s="62" t="s">
        <v>372</v>
      </c>
      <c r="C85" s="59">
        <f t="shared" si="10"/>
        <v>154</v>
      </c>
      <c r="D85" s="143"/>
      <c r="E85" s="59">
        <f t="shared" si="6"/>
        <v>0</v>
      </c>
      <c r="F85" s="147">
        <v>220</v>
      </c>
      <c r="G85" s="59">
        <f t="shared" si="7"/>
        <v>0</v>
      </c>
    </row>
    <row r="86" spans="1:7" ht="10.5" customHeight="1" x14ac:dyDescent="0.55000000000000004">
      <c r="A86" s="85" t="s">
        <v>540</v>
      </c>
      <c r="B86" s="62" t="s">
        <v>376</v>
      </c>
      <c r="C86" s="59">
        <f t="shared" si="10"/>
        <v>154</v>
      </c>
      <c r="D86" s="143"/>
      <c r="E86" s="59">
        <f t="shared" si="6"/>
        <v>0</v>
      </c>
      <c r="F86" s="147">
        <v>220</v>
      </c>
      <c r="G86" s="59">
        <f t="shared" si="7"/>
        <v>0</v>
      </c>
    </row>
    <row r="87" spans="1:7" ht="10.5" customHeight="1" x14ac:dyDescent="0.55000000000000004">
      <c r="A87" s="85" t="s">
        <v>541</v>
      </c>
      <c r="B87" s="62" t="s">
        <v>497</v>
      </c>
      <c r="C87" s="59">
        <f t="shared" si="10"/>
        <v>154</v>
      </c>
      <c r="D87" s="143"/>
      <c r="E87" s="59">
        <f t="shared" si="6"/>
        <v>0</v>
      </c>
      <c r="F87" s="147">
        <v>220</v>
      </c>
      <c r="G87" s="59">
        <f t="shared" si="7"/>
        <v>0</v>
      </c>
    </row>
    <row r="88" spans="1:7" ht="10.5" customHeight="1" x14ac:dyDescent="0.55000000000000004">
      <c r="A88" s="61" t="s">
        <v>542</v>
      </c>
      <c r="B88" s="154" t="s">
        <v>373</v>
      </c>
      <c r="C88" s="59">
        <f t="shared" si="10"/>
        <v>154</v>
      </c>
      <c r="D88" s="143"/>
      <c r="E88" s="59">
        <f t="shared" si="6"/>
        <v>0</v>
      </c>
      <c r="F88" s="147">
        <v>220</v>
      </c>
      <c r="G88" s="59">
        <f t="shared" si="7"/>
        <v>0</v>
      </c>
    </row>
    <row r="89" spans="1:7" ht="10.5" customHeight="1" x14ac:dyDescent="0.55000000000000004">
      <c r="A89" s="85" t="s">
        <v>543</v>
      </c>
      <c r="B89" s="62" t="s">
        <v>378</v>
      </c>
      <c r="C89" s="59">
        <f t="shared" si="10"/>
        <v>154</v>
      </c>
      <c r="D89" s="143"/>
      <c r="E89" s="59">
        <f t="shared" si="6"/>
        <v>0</v>
      </c>
      <c r="F89" s="147">
        <v>220</v>
      </c>
      <c r="G89" s="59">
        <f t="shared" si="7"/>
        <v>0</v>
      </c>
    </row>
    <row r="90" spans="1:7" ht="10.5" customHeight="1" x14ac:dyDescent="0.55000000000000004">
      <c r="A90" s="33"/>
      <c r="B90" s="13" t="s">
        <v>502</v>
      </c>
      <c r="C90" s="132"/>
      <c r="D90" s="133"/>
      <c r="E90" s="132"/>
      <c r="F90" s="134"/>
      <c r="G90" s="132"/>
    </row>
    <row r="91" spans="1:7" ht="10.5" customHeight="1" x14ac:dyDescent="0.55000000000000004">
      <c r="A91" s="155"/>
      <c r="B91" s="148" t="s">
        <v>811</v>
      </c>
      <c r="C91" s="59">
        <f t="shared" ref="C91:C97" si="11">F91*(1+C$4)</f>
        <v>70</v>
      </c>
      <c r="D91" s="143"/>
      <c r="E91" s="59">
        <f t="shared" ref="E91:E97" si="12">D91*C91</f>
        <v>0</v>
      </c>
      <c r="F91" s="147">
        <v>100</v>
      </c>
      <c r="G91" s="59">
        <f t="shared" ref="G91:G97" si="13">D91*F91</f>
        <v>0</v>
      </c>
    </row>
    <row r="92" spans="1:7" ht="10.5" customHeight="1" x14ac:dyDescent="0.55000000000000004">
      <c r="A92" s="155"/>
      <c r="B92" s="148" t="s">
        <v>812</v>
      </c>
      <c r="C92" s="59">
        <f t="shared" si="11"/>
        <v>70</v>
      </c>
      <c r="D92" s="143"/>
      <c r="E92" s="59">
        <f t="shared" si="12"/>
        <v>0</v>
      </c>
      <c r="F92" s="147">
        <v>100</v>
      </c>
      <c r="G92" s="59">
        <f t="shared" si="13"/>
        <v>0</v>
      </c>
    </row>
    <row r="93" spans="1:7" ht="10.5" customHeight="1" x14ac:dyDescent="0.55000000000000004">
      <c r="A93" s="155"/>
      <c r="B93" s="148" t="s">
        <v>813</v>
      </c>
      <c r="C93" s="59">
        <f t="shared" si="11"/>
        <v>70</v>
      </c>
      <c r="D93" s="143"/>
      <c r="E93" s="59">
        <f t="shared" si="12"/>
        <v>0</v>
      </c>
      <c r="F93" s="147">
        <v>100</v>
      </c>
      <c r="G93" s="59">
        <f t="shared" si="13"/>
        <v>0</v>
      </c>
    </row>
    <row r="94" spans="1:7" ht="10.5" customHeight="1" x14ac:dyDescent="0.55000000000000004">
      <c r="A94" s="155"/>
      <c r="B94" s="148" t="s">
        <v>814</v>
      </c>
      <c r="C94" s="59">
        <f t="shared" si="11"/>
        <v>70</v>
      </c>
      <c r="D94" s="143"/>
      <c r="E94" s="59">
        <f t="shared" si="12"/>
        <v>0</v>
      </c>
      <c r="F94" s="147">
        <v>100</v>
      </c>
      <c r="G94" s="59">
        <f t="shared" si="13"/>
        <v>0</v>
      </c>
    </row>
    <row r="95" spans="1:7" ht="10.5" customHeight="1" x14ac:dyDescent="0.55000000000000004">
      <c r="A95" s="155"/>
      <c r="B95" s="148" t="s">
        <v>820</v>
      </c>
      <c r="C95" s="59">
        <f t="shared" si="11"/>
        <v>70</v>
      </c>
      <c r="D95" s="143"/>
      <c r="E95" s="59">
        <f t="shared" si="12"/>
        <v>0</v>
      </c>
      <c r="F95" s="147">
        <v>100</v>
      </c>
      <c r="G95" s="59">
        <f t="shared" si="13"/>
        <v>0</v>
      </c>
    </row>
    <row r="96" spans="1:7" ht="10.5" customHeight="1" x14ac:dyDescent="0.55000000000000004">
      <c r="A96" s="155"/>
      <c r="B96" s="148" t="s">
        <v>821</v>
      </c>
      <c r="C96" s="59">
        <f t="shared" si="11"/>
        <v>70</v>
      </c>
      <c r="D96" s="143"/>
      <c r="E96" s="59">
        <f t="shared" si="12"/>
        <v>0</v>
      </c>
      <c r="F96" s="147">
        <v>100</v>
      </c>
      <c r="G96" s="59">
        <f t="shared" si="13"/>
        <v>0</v>
      </c>
    </row>
    <row r="97" spans="1:8" ht="10.5" customHeight="1" x14ac:dyDescent="0.55000000000000004">
      <c r="A97" s="155"/>
      <c r="B97" s="148" t="s">
        <v>822</v>
      </c>
      <c r="C97" s="59">
        <f t="shared" si="11"/>
        <v>70</v>
      </c>
      <c r="D97" s="143"/>
      <c r="E97" s="59">
        <f t="shared" si="12"/>
        <v>0</v>
      </c>
      <c r="F97" s="147">
        <v>100</v>
      </c>
      <c r="G97" s="59">
        <f t="shared" si="13"/>
        <v>0</v>
      </c>
    </row>
    <row r="98" spans="1:8" ht="10.5" customHeight="1" x14ac:dyDescent="0.55000000000000004">
      <c r="A98" s="33"/>
      <c r="B98" s="13" t="s">
        <v>695</v>
      </c>
      <c r="C98" s="130"/>
      <c r="D98" s="28"/>
      <c r="E98" s="130"/>
      <c r="F98" s="131"/>
      <c r="G98" s="130"/>
    </row>
    <row r="99" spans="1:8" ht="10.5" customHeight="1" x14ac:dyDescent="0.55000000000000004">
      <c r="A99" s="156" t="s">
        <v>570</v>
      </c>
      <c r="B99" s="23" t="s">
        <v>698</v>
      </c>
      <c r="C99" s="59">
        <f t="shared" ref="C99:C106" si="14">F99*(1+C$4)</f>
        <v>62.999999999999993</v>
      </c>
      <c r="D99" s="143"/>
      <c r="E99" s="59">
        <f t="shared" ref="E99:E145" si="15">D99*C99</f>
        <v>0</v>
      </c>
      <c r="F99" s="147">
        <v>90</v>
      </c>
      <c r="G99" s="59">
        <f t="shared" ref="G99:G145" si="16">D99*F99</f>
        <v>0</v>
      </c>
    </row>
    <row r="100" spans="1:8" ht="10.5" customHeight="1" x14ac:dyDescent="0.55000000000000004">
      <c r="A100" s="85" t="s">
        <v>758</v>
      </c>
      <c r="B100" s="23" t="s">
        <v>699</v>
      </c>
      <c r="C100" s="59">
        <f t="shared" si="14"/>
        <v>62.999999999999993</v>
      </c>
      <c r="D100" s="143"/>
      <c r="E100" s="59">
        <f t="shared" si="15"/>
        <v>0</v>
      </c>
      <c r="F100" s="147">
        <v>90</v>
      </c>
      <c r="G100" s="59">
        <f t="shared" si="16"/>
        <v>0</v>
      </c>
    </row>
    <row r="101" spans="1:8" ht="10.5" customHeight="1" x14ac:dyDescent="0.55000000000000004">
      <c r="A101" s="85" t="s">
        <v>571</v>
      </c>
      <c r="B101" s="23" t="s">
        <v>700</v>
      </c>
      <c r="C101" s="59">
        <f t="shared" si="14"/>
        <v>62.999999999999993</v>
      </c>
      <c r="D101" s="143"/>
      <c r="E101" s="59">
        <f t="shared" si="15"/>
        <v>0</v>
      </c>
      <c r="F101" s="147">
        <v>90</v>
      </c>
      <c r="G101" s="59">
        <f t="shared" si="16"/>
        <v>0</v>
      </c>
    </row>
    <row r="102" spans="1:8" ht="10.5" customHeight="1" x14ac:dyDescent="0.55000000000000004">
      <c r="A102" s="85" t="s">
        <v>572</v>
      </c>
      <c r="B102" s="23" t="s">
        <v>701</v>
      </c>
      <c r="C102" s="59">
        <f t="shared" si="14"/>
        <v>154</v>
      </c>
      <c r="D102" s="143"/>
      <c r="E102" s="59">
        <f t="shared" si="15"/>
        <v>0</v>
      </c>
      <c r="F102" s="147">
        <v>220</v>
      </c>
      <c r="G102" s="59">
        <f t="shared" si="16"/>
        <v>0</v>
      </c>
    </row>
    <row r="103" spans="1:8" ht="10.5" customHeight="1" x14ac:dyDescent="0.55000000000000004">
      <c r="A103" s="85" t="s">
        <v>573</v>
      </c>
      <c r="B103" s="23" t="s">
        <v>702</v>
      </c>
      <c r="C103" s="59">
        <f t="shared" si="14"/>
        <v>154</v>
      </c>
      <c r="D103" s="143"/>
      <c r="E103" s="59">
        <f t="shared" si="15"/>
        <v>0</v>
      </c>
      <c r="F103" s="147">
        <v>220</v>
      </c>
      <c r="G103" s="59">
        <f t="shared" si="16"/>
        <v>0</v>
      </c>
    </row>
    <row r="104" spans="1:8" ht="10.5" customHeight="1" x14ac:dyDescent="0.55000000000000004">
      <c r="A104" s="157" t="s">
        <v>574</v>
      </c>
      <c r="B104" s="23" t="s">
        <v>703</v>
      </c>
      <c r="C104" s="59">
        <f t="shared" si="14"/>
        <v>154</v>
      </c>
      <c r="D104" s="143"/>
      <c r="E104" s="59">
        <f t="shared" si="15"/>
        <v>0</v>
      </c>
      <c r="F104" s="147">
        <v>220</v>
      </c>
      <c r="G104" s="59">
        <f t="shared" si="16"/>
        <v>0</v>
      </c>
    </row>
    <row r="105" spans="1:8" ht="10.5" customHeight="1" x14ac:dyDescent="0.55000000000000004">
      <c r="A105" s="85" t="s">
        <v>575</v>
      </c>
      <c r="B105" s="23" t="s">
        <v>705</v>
      </c>
      <c r="C105" s="59">
        <f t="shared" si="14"/>
        <v>118.99999999999999</v>
      </c>
      <c r="D105" s="143"/>
      <c r="E105" s="59">
        <f t="shared" si="15"/>
        <v>0</v>
      </c>
      <c r="F105" s="147">
        <v>170</v>
      </c>
      <c r="G105" s="59">
        <f t="shared" si="16"/>
        <v>0</v>
      </c>
    </row>
    <row r="106" spans="1:8" s="31" customFormat="1" ht="10.5" customHeight="1" x14ac:dyDescent="0.55000000000000004">
      <c r="A106" s="85" t="s">
        <v>576</v>
      </c>
      <c r="B106" s="23" t="s">
        <v>704</v>
      </c>
      <c r="C106" s="59">
        <f t="shared" si="14"/>
        <v>118.99999999999999</v>
      </c>
      <c r="D106" s="143"/>
      <c r="E106" s="59">
        <f t="shared" si="15"/>
        <v>0</v>
      </c>
      <c r="F106" s="152">
        <v>170</v>
      </c>
      <c r="G106" s="59">
        <f t="shared" si="16"/>
        <v>0</v>
      </c>
      <c r="H106" s="25"/>
    </row>
    <row r="107" spans="1:8" s="31" customFormat="1" ht="10.5" customHeight="1" x14ac:dyDescent="0.55000000000000004">
      <c r="A107" s="33"/>
      <c r="B107" s="13" t="s">
        <v>223</v>
      </c>
      <c r="C107" s="130"/>
      <c r="D107" s="28"/>
      <c r="E107" s="130"/>
      <c r="F107" s="131"/>
      <c r="G107" s="130"/>
      <c r="H107" s="25"/>
    </row>
    <row r="108" spans="1:8" s="31" customFormat="1" ht="10.5" customHeight="1" x14ac:dyDescent="0.55000000000000004">
      <c r="A108" s="61" t="s">
        <v>117</v>
      </c>
      <c r="B108" s="62" t="s">
        <v>513</v>
      </c>
      <c r="C108" s="59">
        <f t="shared" ref="C108:C117" si="17">F108*(1+C$4)</f>
        <v>84</v>
      </c>
      <c r="D108" s="143"/>
      <c r="E108" s="59">
        <f t="shared" si="15"/>
        <v>0</v>
      </c>
      <c r="F108" s="58">
        <v>120</v>
      </c>
      <c r="G108" s="59">
        <f t="shared" si="16"/>
        <v>0</v>
      </c>
      <c r="H108" s="25"/>
    </row>
    <row r="109" spans="1:8" ht="10.5" customHeight="1" x14ac:dyDescent="0.55000000000000004">
      <c r="A109" s="61" t="s">
        <v>118</v>
      </c>
      <c r="B109" s="62" t="s">
        <v>514</v>
      </c>
      <c r="C109" s="59">
        <f t="shared" si="17"/>
        <v>84</v>
      </c>
      <c r="D109" s="143"/>
      <c r="E109" s="59">
        <f t="shared" si="15"/>
        <v>0</v>
      </c>
      <c r="F109" s="58">
        <v>120</v>
      </c>
      <c r="G109" s="59">
        <f t="shared" si="16"/>
        <v>0</v>
      </c>
    </row>
    <row r="110" spans="1:8" ht="10.5" customHeight="1" x14ac:dyDescent="0.55000000000000004">
      <c r="A110" s="61" t="s">
        <v>119</v>
      </c>
      <c r="B110" s="62" t="s">
        <v>515</v>
      </c>
      <c r="C110" s="59">
        <f t="shared" si="17"/>
        <v>84</v>
      </c>
      <c r="D110" s="143"/>
      <c r="E110" s="59">
        <f t="shared" si="15"/>
        <v>0</v>
      </c>
      <c r="F110" s="58">
        <v>120</v>
      </c>
      <c r="G110" s="59">
        <f t="shared" si="16"/>
        <v>0</v>
      </c>
    </row>
    <row r="111" spans="1:8" ht="10.5" customHeight="1" x14ac:dyDescent="0.55000000000000004">
      <c r="A111" s="61" t="s">
        <v>562</v>
      </c>
      <c r="B111" s="62" t="s">
        <v>563</v>
      </c>
      <c r="C111" s="59">
        <f t="shared" si="17"/>
        <v>84</v>
      </c>
      <c r="D111" s="143"/>
      <c r="E111" s="59">
        <f t="shared" si="15"/>
        <v>0</v>
      </c>
      <c r="F111" s="58">
        <v>120</v>
      </c>
      <c r="G111" s="59">
        <f t="shared" si="16"/>
        <v>0</v>
      </c>
    </row>
    <row r="112" spans="1:8" ht="10.5" customHeight="1" x14ac:dyDescent="0.55000000000000004">
      <c r="A112" s="61" t="s">
        <v>120</v>
      </c>
      <c r="B112" s="62" t="s">
        <v>532</v>
      </c>
      <c r="C112" s="59">
        <f t="shared" si="17"/>
        <v>154</v>
      </c>
      <c r="D112" s="143"/>
      <c r="E112" s="59">
        <f t="shared" si="15"/>
        <v>0</v>
      </c>
      <c r="F112" s="58">
        <v>220</v>
      </c>
      <c r="G112" s="59">
        <f t="shared" si="16"/>
        <v>0</v>
      </c>
    </row>
    <row r="113" spans="1:7" ht="10.5" customHeight="1" x14ac:dyDescent="0.55000000000000004">
      <c r="A113" s="61" t="s">
        <v>121</v>
      </c>
      <c r="B113" s="62" t="s">
        <v>528</v>
      </c>
      <c r="C113" s="59">
        <f t="shared" si="17"/>
        <v>70</v>
      </c>
      <c r="D113" s="143"/>
      <c r="E113" s="59">
        <f t="shared" si="15"/>
        <v>0</v>
      </c>
      <c r="F113" s="58">
        <v>100</v>
      </c>
      <c r="G113" s="59">
        <f t="shared" si="16"/>
        <v>0</v>
      </c>
    </row>
    <row r="114" spans="1:7" ht="10.5" customHeight="1" x14ac:dyDescent="0.55000000000000004">
      <c r="A114" s="61" t="s">
        <v>122</v>
      </c>
      <c r="B114" s="62" t="s">
        <v>527</v>
      </c>
      <c r="C114" s="59">
        <f t="shared" si="17"/>
        <v>175</v>
      </c>
      <c r="D114" s="143"/>
      <c r="E114" s="59">
        <f t="shared" si="15"/>
        <v>0</v>
      </c>
      <c r="F114" s="58">
        <v>250</v>
      </c>
      <c r="G114" s="59">
        <f t="shared" si="16"/>
        <v>0</v>
      </c>
    </row>
    <row r="115" spans="1:7" ht="10.5" customHeight="1" x14ac:dyDescent="0.55000000000000004">
      <c r="A115" s="61" t="s">
        <v>123</v>
      </c>
      <c r="B115" s="62" t="s">
        <v>529</v>
      </c>
      <c r="C115" s="59">
        <f t="shared" si="17"/>
        <v>175</v>
      </c>
      <c r="D115" s="143"/>
      <c r="E115" s="59">
        <f t="shared" si="15"/>
        <v>0</v>
      </c>
      <c r="F115" s="58">
        <v>250</v>
      </c>
      <c r="G115" s="59">
        <f t="shared" si="16"/>
        <v>0</v>
      </c>
    </row>
    <row r="116" spans="1:7" ht="10.5" customHeight="1" x14ac:dyDescent="0.55000000000000004">
      <c r="A116" s="61" t="s">
        <v>124</v>
      </c>
      <c r="B116" s="62" t="s">
        <v>530</v>
      </c>
      <c r="C116" s="59">
        <f t="shared" si="17"/>
        <v>175</v>
      </c>
      <c r="D116" s="143"/>
      <c r="E116" s="59">
        <f t="shared" si="15"/>
        <v>0</v>
      </c>
      <c r="F116" s="58">
        <v>250</v>
      </c>
      <c r="G116" s="59">
        <f t="shared" si="16"/>
        <v>0</v>
      </c>
    </row>
    <row r="117" spans="1:7" ht="10.5" customHeight="1" x14ac:dyDescent="0.55000000000000004">
      <c r="A117" s="61" t="s">
        <v>125</v>
      </c>
      <c r="B117" s="62" t="s">
        <v>531</v>
      </c>
      <c r="C117" s="59">
        <f t="shared" si="17"/>
        <v>133</v>
      </c>
      <c r="D117" s="143"/>
      <c r="E117" s="59">
        <f t="shared" si="15"/>
        <v>0</v>
      </c>
      <c r="F117" s="58">
        <v>190</v>
      </c>
      <c r="G117" s="59">
        <f t="shared" si="16"/>
        <v>0</v>
      </c>
    </row>
    <row r="118" spans="1:7" ht="10.5" customHeight="1" x14ac:dyDescent="0.55000000000000004">
      <c r="A118" s="33"/>
      <c r="B118" s="13" t="s">
        <v>420</v>
      </c>
      <c r="C118" s="130"/>
      <c r="D118" s="28"/>
      <c r="E118" s="130"/>
      <c r="F118" s="131"/>
      <c r="G118" s="130"/>
    </row>
    <row r="119" spans="1:7" x14ac:dyDescent="0.55000000000000004">
      <c r="A119" s="85" t="s">
        <v>7</v>
      </c>
      <c r="B119" s="62" t="s">
        <v>512</v>
      </c>
      <c r="C119" s="59">
        <f t="shared" ref="C119:C125" si="18">F119*(1+C$4)</f>
        <v>70</v>
      </c>
      <c r="D119" s="143"/>
      <c r="E119" s="59">
        <f t="shared" si="15"/>
        <v>0</v>
      </c>
      <c r="F119" s="58">
        <v>100</v>
      </c>
      <c r="G119" s="59">
        <f t="shared" si="16"/>
        <v>0</v>
      </c>
    </row>
    <row r="120" spans="1:7" ht="10.5" customHeight="1" x14ac:dyDescent="0.55000000000000004">
      <c r="A120" s="85" t="s">
        <v>8</v>
      </c>
      <c r="B120" s="62" t="s">
        <v>511</v>
      </c>
      <c r="C120" s="59">
        <f t="shared" si="18"/>
        <v>70</v>
      </c>
      <c r="D120" s="143"/>
      <c r="E120" s="59">
        <f t="shared" si="15"/>
        <v>0</v>
      </c>
      <c r="F120" s="58">
        <v>100</v>
      </c>
      <c r="G120" s="59">
        <f t="shared" si="16"/>
        <v>0</v>
      </c>
    </row>
    <row r="121" spans="1:7" ht="10.5" customHeight="1" x14ac:dyDescent="0.55000000000000004">
      <c r="A121" s="85" t="s">
        <v>9</v>
      </c>
      <c r="B121" s="62" t="s">
        <v>510</v>
      </c>
      <c r="C121" s="59">
        <f t="shared" si="18"/>
        <v>70</v>
      </c>
      <c r="D121" s="143"/>
      <c r="E121" s="59">
        <f t="shared" si="15"/>
        <v>0</v>
      </c>
      <c r="F121" s="58">
        <v>100</v>
      </c>
      <c r="G121" s="59">
        <f t="shared" si="16"/>
        <v>0</v>
      </c>
    </row>
    <row r="122" spans="1:7" ht="10.5" customHeight="1" x14ac:dyDescent="0.55000000000000004">
      <c r="A122" s="85" t="s">
        <v>10</v>
      </c>
      <c r="B122" s="62" t="s">
        <v>533</v>
      </c>
      <c r="C122" s="59">
        <f t="shared" si="18"/>
        <v>112</v>
      </c>
      <c r="D122" s="143"/>
      <c r="E122" s="59">
        <f t="shared" si="15"/>
        <v>0</v>
      </c>
      <c r="F122" s="58">
        <v>160</v>
      </c>
      <c r="G122" s="59">
        <f t="shared" si="16"/>
        <v>0</v>
      </c>
    </row>
    <row r="123" spans="1:7" x14ac:dyDescent="0.55000000000000004">
      <c r="A123" s="157" t="s">
        <v>115</v>
      </c>
      <c r="B123" s="57" t="s">
        <v>534</v>
      </c>
      <c r="C123" s="59">
        <f t="shared" si="18"/>
        <v>49</v>
      </c>
      <c r="D123" s="143"/>
      <c r="E123" s="59">
        <f t="shared" si="15"/>
        <v>0</v>
      </c>
      <c r="F123" s="58">
        <v>70</v>
      </c>
      <c r="G123" s="59">
        <f t="shared" si="16"/>
        <v>0</v>
      </c>
    </row>
    <row r="124" spans="1:7" x14ac:dyDescent="0.55000000000000004">
      <c r="A124" s="157" t="s">
        <v>128</v>
      </c>
      <c r="B124" s="57" t="s">
        <v>509</v>
      </c>
      <c r="C124" s="59">
        <f t="shared" si="18"/>
        <v>154</v>
      </c>
      <c r="D124" s="143"/>
      <c r="E124" s="59">
        <f t="shared" si="15"/>
        <v>0</v>
      </c>
      <c r="F124" s="58">
        <v>220</v>
      </c>
      <c r="G124" s="59">
        <f t="shared" si="16"/>
        <v>0</v>
      </c>
    </row>
    <row r="125" spans="1:7" x14ac:dyDescent="0.55000000000000004">
      <c r="A125" s="157" t="s">
        <v>129</v>
      </c>
      <c r="B125" s="57" t="s">
        <v>508</v>
      </c>
      <c r="C125" s="59">
        <f t="shared" si="18"/>
        <v>154</v>
      </c>
      <c r="D125" s="143"/>
      <c r="E125" s="59">
        <f t="shared" si="15"/>
        <v>0</v>
      </c>
      <c r="F125" s="58">
        <v>220</v>
      </c>
      <c r="G125" s="59">
        <f t="shared" si="16"/>
        <v>0</v>
      </c>
    </row>
    <row r="126" spans="1:7" ht="10.5" customHeight="1" x14ac:dyDescent="0.55000000000000004">
      <c r="A126" s="136"/>
      <c r="B126" s="13" t="s">
        <v>838</v>
      </c>
      <c r="C126" s="130"/>
      <c r="D126" s="28"/>
      <c r="E126" s="130"/>
      <c r="F126" s="131"/>
      <c r="G126" s="130"/>
    </row>
    <row r="127" spans="1:7" ht="10.5" customHeight="1" x14ac:dyDescent="0.55000000000000004">
      <c r="A127" s="85" t="s">
        <v>338</v>
      </c>
      <c r="B127" s="62" t="s">
        <v>561</v>
      </c>
      <c r="C127" s="59">
        <f>F127*(1+C$4)</f>
        <v>154</v>
      </c>
      <c r="D127" s="143"/>
      <c r="E127" s="59">
        <f t="shared" si="15"/>
        <v>0</v>
      </c>
      <c r="F127" s="147">
        <v>220</v>
      </c>
      <c r="G127" s="59">
        <f t="shared" si="16"/>
        <v>0</v>
      </c>
    </row>
    <row r="128" spans="1:7" ht="10.5" customHeight="1" x14ac:dyDescent="0.55000000000000004">
      <c r="A128" s="85" t="s">
        <v>339</v>
      </c>
      <c r="B128" s="62" t="s">
        <v>560</v>
      </c>
      <c r="C128" s="59">
        <f>F128*(1+C$4)</f>
        <v>154</v>
      </c>
      <c r="D128" s="143"/>
      <c r="E128" s="59">
        <f t="shared" si="15"/>
        <v>0</v>
      </c>
      <c r="F128" s="147">
        <v>220</v>
      </c>
      <c r="G128" s="59">
        <f t="shared" si="16"/>
        <v>0</v>
      </c>
    </row>
    <row r="129" spans="1:8" ht="10.5" customHeight="1" x14ac:dyDescent="0.55000000000000004">
      <c r="A129" s="33"/>
      <c r="B129" s="137" t="s">
        <v>506</v>
      </c>
      <c r="C129" s="130"/>
      <c r="D129" s="28"/>
      <c r="E129" s="130"/>
      <c r="F129" s="131"/>
      <c r="G129" s="130"/>
    </row>
    <row r="130" spans="1:8" ht="10.5" customHeight="1" x14ac:dyDescent="0.55000000000000004">
      <c r="A130" s="64" t="s">
        <v>1</v>
      </c>
      <c r="B130" s="23" t="s">
        <v>687</v>
      </c>
      <c r="C130" s="59">
        <f t="shared" ref="C130:C136" si="19">F130*(1+C$4)</f>
        <v>13.299999999999999</v>
      </c>
      <c r="D130" s="143"/>
      <c r="E130" s="59">
        <f t="shared" si="15"/>
        <v>0</v>
      </c>
      <c r="F130" s="147">
        <v>19</v>
      </c>
      <c r="G130" s="59">
        <f t="shared" si="16"/>
        <v>0</v>
      </c>
    </row>
    <row r="131" spans="1:8" ht="10.5" customHeight="1" x14ac:dyDescent="0.55000000000000004">
      <c r="A131" s="158" t="s">
        <v>91</v>
      </c>
      <c r="B131" s="23" t="s">
        <v>688</v>
      </c>
      <c r="C131" s="59">
        <f t="shared" si="19"/>
        <v>21.7</v>
      </c>
      <c r="D131" s="143"/>
      <c r="E131" s="59">
        <f t="shared" si="15"/>
        <v>0</v>
      </c>
      <c r="F131" s="147">
        <v>31</v>
      </c>
      <c r="G131" s="59">
        <f t="shared" si="16"/>
        <v>0</v>
      </c>
    </row>
    <row r="132" spans="1:8" ht="10.5" customHeight="1" x14ac:dyDescent="0.55000000000000004">
      <c r="A132" s="156" t="s">
        <v>97</v>
      </c>
      <c r="B132" s="159" t="s">
        <v>693</v>
      </c>
      <c r="C132" s="59">
        <f t="shared" si="19"/>
        <v>91</v>
      </c>
      <c r="D132" s="143"/>
      <c r="E132" s="59">
        <f t="shared" si="15"/>
        <v>0</v>
      </c>
      <c r="F132" s="147">
        <v>130</v>
      </c>
      <c r="G132" s="59">
        <f t="shared" si="16"/>
        <v>0</v>
      </c>
    </row>
    <row r="133" spans="1:8" ht="10.5" customHeight="1" x14ac:dyDescent="0.55000000000000004">
      <c r="A133" s="64" t="s">
        <v>221</v>
      </c>
      <c r="B133" s="160" t="s">
        <v>569</v>
      </c>
      <c r="C133" s="59">
        <f t="shared" si="19"/>
        <v>30.799999999999997</v>
      </c>
      <c r="D133" s="143"/>
      <c r="E133" s="59">
        <f t="shared" si="15"/>
        <v>0</v>
      </c>
      <c r="F133" s="147">
        <v>44</v>
      </c>
      <c r="G133" s="59">
        <f t="shared" si="16"/>
        <v>0</v>
      </c>
    </row>
    <row r="134" spans="1:8" ht="10.5" customHeight="1" x14ac:dyDescent="0.55000000000000004">
      <c r="A134" s="158" t="s">
        <v>222</v>
      </c>
      <c r="B134" s="23" t="s">
        <v>689</v>
      </c>
      <c r="C134" s="59">
        <f t="shared" si="19"/>
        <v>77</v>
      </c>
      <c r="D134" s="143"/>
      <c r="E134" s="59">
        <f t="shared" si="15"/>
        <v>0</v>
      </c>
      <c r="F134" s="147">
        <v>110</v>
      </c>
      <c r="G134" s="59">
        <f t="shared" si="16"/>
        <v>0</v>
      </c>
    </row>
    <row r="135" spans="1:8" ht="10.5" customHeight="1" x14ac:dyDescent="0.55000000000000004">
      <c r="A135" s="158" t="s">
        <v>815</v>
      </c>
      <c r="B135" s="23" t="s">
        <v>816</v>
      </c>
      <c r="C135" s="59">
        <f t="shared" si="19"/>
        <v>322</v>
      </c>
      <c r="D135" s="143"/>
      <c r="E135" s="59">
        <f t="shared" si="15"/>
        <v>0</v>
      </c>
      <c r="F135" s="147">
        <v>460</v>
      </c>
      <c r="G135" s="59">
        <f t="shared" si="16"/>
        <v>0</v>
      </c>
    </row>
    <row r="136" spans="1:8" ht="10.5" customHeight="1" x14ac:dyDescent="0.55000000000000004">
      <c r="A136" s="64" t="s">
        <v>213</v>
      </c>
      <c r="B136" s="160" t="s">
        <v>498</v>
      </c>
      <c r="C136" s="59">
        <f t="shared" si="19"/>
        <v>35</v>
      </c>
      <c r="D136" s="143"/>
      <c r="E136" s="59">
        <f t="shared" si="15"/>
        <v>0</v>
      </c>
      <c r="F136" s="147">
        <v>50</v>
      </c>
      <c r="G136" s="59">
        <f t="shared" si="16"/>
        <v>0</v>
      </c>
    </row>
    <row r="137" spans="1:8" s="31" customFormat="1" ht="10.5" customHeight="1" x14ac:dyDescent="0.55000000000000004">
      <c r="A137" s="33"/>
      <c r="B137" s="13" t="s">
        <v>505</v>
      </c>
      <c r="C137" s="130"/>
      <c r="D137" s="28"/>
      <c r="E137" s="130"/>
      <c r="F137" s="131"/>
      <c r="G137" s="130"/>
      <c r="H137" s="25"/>
    </row>
    <row r="138" spans="1:8" ht="10.5" customHeight="1" x14ac:dyDescent="0.55000000000000004">
      <c r="A138" s="85" t="s">
        <v>12</v>
      </c>
      <c r="B138" s="62" t="s">
        <v>422</v>
      </c>
      <c r="C138" s="59">
        <f t="shared" ref="C138:C145" si="20">F138*(1+C$4)</f>
        <v>13.299999999999999</v>
      </c>
      <c r="D138" s="143"/>
      <c r="E138" s="59">
        <f t="shared" si="15"/>
        <v>0</v>
      </c>
      <c r="F138" s="147">
        <v>19</v>
      </c>
      <c r="G138" s="59">
        <f t="shared" si="16"/>
        <v>0</v>
      </c>
    </row>
    <row r="139" spans="1:8" ht="10.5" customHeight="1" x14ac:dyDescent="0.55000000000000004">
      <c r="A139" s="161" t="s">
        <v>93</v>
      </c>
      <c r="B139" s="62" t="s">
        <v>423</v>
      </c>
      <c r="C139" s="59">
        <f t="shared" si="20"/>
        <v>21.7</v>
      </c>
      <c r="D139" s="143"/>
      <c r="E139" s="59">
        <f t="shared" si="15"/>
        <v>0</v>
      </c>
      <c r="F139" s="147">
        <v>31</v>
      </c>
      <c r="G139" s="59">
        <f t="shared" si="16"/>
        <v>0</v>
      </c>
    </row>
    <row r="140" spans="1:8" ht="10.5" customHeight="1" x14ac:dyDescent="0.55000000000000004">
      <c r="A140" s="61" t="s">
        <v>95</v>
      </c>
      <c r="B140" s="86" t="s">
        <v>421</v>
      </c>
      <c r="C140" s="59">
        <f t="shared" si="20"/>
        <v>91</v>
      </c>
      <c r="D140" s="143"/>
      <c r="E140" s="59">
        <f t="shared" si="15"/>
        <v>0</v>
      </c>
      <c r="F140" s="147">
        <v>130</v>
      </c>
      <c r="G140" s="59">
        <f t="shared" si="16"/>
        <v>0</v>
      </c>
    </row>
    <row r="141" spans="1:8" ht="10.5" customHeight="1" x14ac:dyDescent="0.55000000000000004">
      <c r="A141" s="85" t="s">
        <v>13</v>
      </c>
      <c r="B141" s="62" t="s">
        <v>507</v>
      </c>
      <c r="C141" s="59">
        <f t="shared" si="20"/>
        <v>13.299999999999999</v>
      </c>
      <c r="D141" s="143"/>
      <c r="E141" s="59">
        <f t="shared" si="15"/>
        <v>0</v>
      </c>
      <c r="F141" s="147">
        <v>19</v>
      </c>
      <c r="G141" s="59">
        <f t="shared" si="16"/>
        <v>0</v>
      </c>
    </row>
    <row r="142" spans="1:8" ht="10.5" customHeight="1" x14ac:dyDescent="0.55000000000000004">
      <c r="A142" s="161" t="s">
        <v>92</v>
      </c>
      <c r="B142" s="62" t="s">
        <v>427</v>
      </c>
      <c r="C142" s="59">
        <f t="shared" si="20"/>
        <v>21.7</v>
      </c>
      <c r="D142" s="143"/>
      <c r="E142" s="59">
        <f t="shared" si="15"/>
        <v>0</v>
      </c>
      <c r="F142" s="147">
        <v>31</v>
      </c>
      <c r="G142" s="59">
        <f t="shared" si="16"/>
        <v>0</v>
      </c>
    </row>
    <row r="143" spans="1:8" ht="10.5" customHeight="1" x14ac:dyDescent="0.55000000000000004">
      <c r="A143" s="85" t="s">
        <v>11</v>
      </c>
      <c r="B143" s="62" t="s">
        <v>425</v>
      </c>
      <c r="C143" s="59">
        <f t="shared" si="20"/>
        <v>38.5</v>
      </c>
      <c r="D143" s="143"/>
      <c r="E143" s="59">
        <f t="shared" si="15"/>
        <v>0</v>
      </c>
      <c r="F143" s="147">
        <v>55</v>
      </c>
      <c r="G143" s="59">
        <f t="shared" si="16"/>
        <v>0</v>
      </c>
    </row>
    <row r="144" spans="1:8" ht="10.5" customHeight="1" x14ac:dyDescent="0.55000000000000004">
      <c r="A144" s="161" t="s">
        <v>94</v>
      </c>
      <c r="B144" s="62" t="s">
        <v>424</v>
      </c>
      <c r="C144" s="59">
        <f t="shared" si="20"/>
        <v>70</v>
      </c>
      <c r="D144" s="143"/>
      <c r="E144" s="59">
        <f t="shared" si="15"/>
        <v>0</v>
      </c>
      <c r="F144" s="147">
        <v>100</v>
      </c>
      <c r="G144" s="59">
        <f t="shared" si="16"/>
        <v>0</v>
      </c>
    </row>
    <row r="145" spans="1:7" ht="10.5" customHeight="1" x14ac:dyDescent="0.55000000000000004">
      <c r="A145" s="61" t="s">
        <v>96</v>
      </c>
      <c r="B145" s="86" t="s">
        <v>426</v>
      </c>
      <c r="C145" s="59">
        <f t="shared" si="20"/>
        <v>315</v>
      </c>
      <c r="D145" s="143"/>
      <c r="E145" s="59">
        <f t="shared" si="15"/>
        <v>0</v>
      </c>
      <c r="F145" s="147">
        <v>450</v>
      </c>
      <c r="G145" s="59">
        <f t="shared" si="16"/>
        <v>0</v>
      </c>
    </row>
    <row r="146" spans="1:7" ht="10.5" customHeight="1" x14ac:dyDescent="0.55000000000000004">
      <c r="A146" s="28"/>
      <c r="B146" s="13" t="s">
        <v>579</v>
      </c>
      <c r="C146" s="130"/>
      <c r="D146" s="138"/>
      <c r="E146" s="130"/>
      <c r="F146" s="131"/>
      <c r="G146" s="130"/>
    </row>
    <row r="147" spans="1:7" ht="10.5" customHeight="1" x14ac:dyDescent="0.55000000000000004">
      <c r="A147" s="146" t="s">
        <v>580</v>
      </c>
      <c r="B147" s="62" t="s">
        <v>581</v>
      </c>
      <c r="C147" s="59">
        <f t="shared" ref="C147:C167" si="21">F147*(1+C$4)</f>
        <v>13.299999999999999</v>
      </c>
      <c r="D147" s="141"/>
      <c r="E147" s="59">
        <f t="shared" ref="E147:E154" si="22">D147*C147</f>
        <v>0</v>
      </c>
      <c r="F147" s="58">
        <v>19</v>
      </c>
      <c r="G147" s="59">
        <f t="shared" ref="G147:G154" si="23">D147*F147</f>
        <v>0</v>
      </c>
    </row>
    <row r="148" spans="1:7" ht="10.5" customHeight="1" x14ac:dyDescent="0.55000000000000004">
      <c r="A148" s="146" t="s">
        <v>582</v>
      </c>
      <c r="B148" s="62" t="s">
        <v>583</v>
      </c>
      <c r="C148" s="59">
        <f t="shared" si="21"/>
        <v>13.299999999999999</v>
      </c>
      <c r="D148" s="141"/>
      <c r="E148" s="59">
        <f t="shared" si="22"/>
        <v>0</v>
      </c>
      <c r="F148" s="58">
        <v>19</v>
      </c>
      <c r="G148" s="59">
        <f t="shared" si="23"/>
        <v>0</v>
      </c>
    </row>
    <row r="149" spans="1:7" ht="10.5" customHeight="1" x14ac:dyDescent="0.55000000000000004">
      <c r="A149" s="153" t="s">
        <v>584</v>
      </c>
      <c r="B149" s="154" t="s">
        <v>585</v>
      </c>
      <c r="C149" s="59">
        <f t="shared" si="21"/>
        <v>13.299999999999999</v>
      </c>
      <c r="D149" s="141"/>
      <c r="E149" s="59">
        <f t="shared" si="22"/>
        <v>0</v>
      </c>
      <c r="F149" s="58">
        <v>19</v>
      </c>
      <c r="G149" s="59">
        <f t="shared" si="23"/>
        <v>0</v>
      </c>
    </row>
    <row r="150" spans="1:7" ht="10.5" customHeight="1" x14ac:dyDescent="0.55000000000000004">
      <c r="A150" s="146" t="s">
        <v>586</v>
      </c>
      <c r="B150" s="62" t="s">
        <v>587</v>
      </c>
      <c r="C150" s="59">
        <f t="shared" si="21"/>
        <v>13.299999999999999</v>
      </c>
      <c r="D150" s="141"/>
      <c r="E150" s="59">
        <f t="shared" si="22"/>
        <v>0</v>
      </c>
      <c r="F150" s="58">
        <v>19</v>
      </c>
      <c r="G150" s="59">
        <f t="shared" si="23"/>
        <v>0</v>
      </c>
    </row>
    <row r="151" spans="1:7" ht="10.5" customHeight="1" x14ac:dyDescent="0.55000000000000004">
      <c r="A151" s="161" t="s">
        <v>588</v>
      </c>
      <c r="B151" s="62" t="s">
        <v>589</v>
      </c>
      <c r="C151" s="59">
        <f t="shared" si="21"/>
        <v>21.7</v>
      </c>
      <c r="D151" s="141"/>
      <c r="E151" s="59">
        <f t="shared" si="22"/>
        <v>0</v>
      </c>
      <c r="F151" s="58">
        <v>31</v>
      </c>
      <c r="G151" s="59">
        <f t="shared" si="23"/>
        <v>0</v>
      </c>
    </row>
    <row r="152" spans="1:7" ht="10.5" customHeight="1" x14ac:dyDescent="0.55000000000000004">
      <c r="A152" s="161" t="s">
        <v>590</v>
      </c>
      <c r="B152" s="62" t="s">
        <v>591</v>
      </c>
      <c r="C152" s="59">
        <f t="shared" si="21"/>
        <v>21.7</v>
      </c>
      <c r="D152" s="141"/>
      <c r="E152" s="59">
        <f t="shared" si="22"/>
        <v>0</v>
      </c>
      <c r="F152" s="58">
        <v>31</v>
      </c>
      <c r="G152" s="59">
        <f t="shared" si="23"/>
        <v>0</v>
      </c>
    </row>
    <row r="153" spans="1:7" ht="10.5" customHeight="1" x14ac:dyDescent="0.55000000000000004">
      <c r="A153" s="162" t="s">
        <v>592</v>
      </c>
      <c r="B153" s="154" t="s">
        <v>593</v>
      </c>
      <c r="C153" s="59">
        <f t="shared" si="21"/>
        <v>21.7</v>
      </c>
      <c r="D153" s="141"/>
      <c r="E153" s="59">
        <f t="shared" si="22"/>
        <v>0</v>
      </c>
      <c r="F153" s="58">
        <v>31</v>
      </c>
      <c r="G153" s="59">
        <f t="shared" si="23"/>
        <v>0</v>
      </c>
    </row>
    <row r="154" spans="1:7" ht="10.5" customHeight="1" x14ac:dyDescent="0.55000000000000004">
      <c r="A154" s="161" t="s">
        <v>594</v>
      </c>
      <c r="B154" s="62" t="s">
        <v>595</v>
      </c>
      <c r="C154" s="59">
        <f t="shared" si="21"/>
        <v>21.7</v>
      </c>
      <c r="D154" s="141"/>
      <c r="E154" s="59">
        <f t="shared" si="22"/>
        <v>0</v>
      </c>
      <c r="F154" s="58">
        <v>31</v>
      </c>
      <c r="G154" s="59">
        <f t="shared" si="23"/>
        <v>0</v>
      </c>
    </row>
    <row r="155" spans="1:7" ht="10.5" customHeight="1" x14ac:dyDescent="0.55000000000000004">
      <c r="A155" s="153" t="s">
        <v>602</v>
      </c>
      <c r="B155" s="86" t="s">
        <v>603</v>
      </c>
      <c r="C155" s="59">
        <f t="shared" si="21"/>
        <v>91</v>
      </c>
      <c r="D155" s="141"/>
      <c r="E155" s="59">
        <f t="shared" ref="E155:E167" si="24">D155*C155</f>
        <v>0</v>
      </c>
      <c r="F155" s="58">
        <v>130</v>
      </c>
      <c r="G155" s="59">
        <f t="shared" ref="G155:G167" si="25">D155*F155</f>
        <v>0</v>
      </c>
    </row>
    <row r="156" spans="1:7" ht="10.5" customHeight="1" x14ac:dyDescent="0.55000000000000004">
      <c r="A156" s="153" t="s">
        <v>604</v>
      </c>
      <c r="B156" s="86" t="s">
        <v>605</v>
      </c>
      <c r="C156" s="59">
        <f t="shared" si="21"/>
        <v>91</v>
      </c>
      <c r="D156" s="141"/>
      <c r="E156" s="59">
        <f t="shared" si="24"/>
        <v>0</v>
      </c>
      <c r="F156" s="58">
        <v>130</v>
      </c>
      <c r="G156" s="59">
        <f t="shared" si="25"/>
        <v>0</v>
      </c>
    </row>
    <row r="157" spans="1:7" ht="10.5" customHeight="1" x14ac:dyDescent="0.55000000000000004">
      <c r="A157" s="153" t="s">
        <v>606</v>
      </c>
      <c r="B157" s="86" t="s">
        <v>607</v>
      </c>
      <c r="C157" s="59">
        <f t="shared" si="21"/>
        <v>91</v>
      </c>
      <c r="D157" s="141"/>
      <c r="E157" s="59">
        <f t="shared" si="24"/>
        <v>0</v>
      </c>
      <c r="F157" s="58">
        <v>130</v>
      </c>
      <c r="G157" s="59">
        <f t="shared" si="25"/>
        <v>0</v>
      </c>
    </row>
    <row r="158" spans="1:7" ht="10.5" customHeight="1" x14ac:dyDescent="0.55000000000000004">
      <c r="A158" s="153" t="s">
        <v>608</v>
      </c>
      <c r="B158" s="86" t="s">
        <v>609</v>
      </c>
      <c r="C158" s="59">
        <f t="shared" si="21"/>
        <v>91</v>
      </c>
      <c r="D158" s="141"/>
      <c r="E158" s="59">
        <f t="shared" si="24"/>
        <v>0</v>
      </c>
      <c r="F158" s="58">
        <v>130</v>
      </c>
      <c r="G158" s="59">
        <f t="shared" si="25"/>
        <v>0</v>
      </c>
    </row>
    <row r="159" spans="1:7" ht="10.5" customHeight="1" x14ac:dyDescent="0.55000000000000004">
      <c r="A159" s="85" t="s">
        <v>126</v>
      </c>
      <c r="B159" s="62" t="s">
        <v>493</v>
      </c>
      <c r="C159" s="59">
        <f t="shared" si="21"/>
        <v>70</v>
      </c>
      <c r="D159" s="141"/>
      <c r="E159" s="59">
        <f t="shared" si="24"/>
        <v>0</v>
      </c>
      <c r="F159" s="58">
        <v>100</v>
      </c>
      <c r="G159" s="59">
        <f t="shared" si="25"/>
        <v>0</v>
      </c>
    </row>
    <row r="160" spans="1:7" ht="10.5" customHeight="1" x14ac:dyDescent="0.55000000000000004">
      <c r="A160" s="85" t="s">
        <v>127</v>
      </c>
      <c r="B160" s="62" t="s">
        <v>494</v>
      </c>
      <c r="C160" s="59">
        <f t="shared" si="21"/>
        <v>70</v>
      </c>
      <c r="D160" s="141"/>
      <c r="E160" s="59">
        <f t="shared" si="24"/>
        <v>0</v>
      </c>
      <c r="F160" s="58">
        <v>100</v>
      </c>
      <c r="G160" s="59">
        <f t="shared" si="25"/>
        <v>0</v>
      </c>
    </row>
    <row r="161" spans="1:7" ht="10.5" customHeight="1" x14ac:dyDescent="0.55000000000000004">
      <c r="A161" s="161" t="s">
        <v>596</v>
      </c>
      <c r="B161" s="62" t="s">
        <v>597</v>
      </c>
      <c r="C161" s="59">
        <f t="shared" si="21"/>
        <v>13.299999999999999</v>
      </c>
      <c r="D161" s="141"/>
      <c r="E161" s="59">
        <f t="shared" si="24"/>
        <v>0</v>
      </c>
      <c r="F161" s="58">
        <v>19</v>
      </c>
      <c r="G161" s="59">
        <f t="shared" si="25"/>
        <v>0</v>
      </c>
    </row>
    <row r="162" spans="1:7" ht="10.5" customHeight="1" x14ac:dyDescent="0.55000000000000004">
      <c r="A162" s="153" t="s">
        <v>600</v>
      </c>
      <c r="B162" s="86" t="s">
        <v>601</v>
      </c>
      <c r="C162" s="59">
        <f t="shared" si="21"/>
        <v>91</v>
      </c>
      <c r="D162" s="141"/>
      <c r="E162" s="59">
        <f t="shared" si="24"/>
        <v>0</v>
      </c>
      <c r="F162" s="58">
        <v>130</v>
      </c>
      <c r="G162" s="59">
        <f t="shared" si="25"/>
        <v>0</v>
      </c>
    </row>
    <row r="163" spans="1:7" ht="10.5" customHeight="1" x14ac:dyDescent="0.55000000000000004">
      <c r="A163" s="161" t="s">
        <v>598</v>
      </c>
      <c r="B163" s="62" t="s">
        <v>599</v>
      </c>
      <c r="C163" s="59">
        <f t="shared" si="21"/>
        <v>21.7</v>
      </c>
      <c r="D163" s="141"/>
      <c r="E163" s="59">
        <f t="shared" si="24"/>
        <v>0</v>
      </c>
      <c r="F163" s="58">
        <v>31</v>
      </c>
      <c r="G163" s="59">
        <f t="shared" si="25"/>
        <v>0</v>
      </c>
    </row>
    <row r="164" spans="1:7" ht="10.5" customHeight="1" x14ac:dyDescent="0.55000000000000004">
      <c r="A164" s="146" t="s">
        <v>610</v>
      </c>
      <c r="B164" s="62" t="s">
        <v>823</v>
      </c>
      <c r="C164" s="59">
        <f t="shared" si="21"/>
        <v>168</v>
      </c>
      <c r="D164" s="141"/>
      <c r="E164" s="59">
        <f t="shared" si="24"/>
        <v>0</v>
      </c>
      <c r="F164" s="58">
        <v>240</v>
      </c>
      <c r="G164" s="59">
        <f t="shared" si="25"/>
        <v>0</v>
      </c>
    </row>
    <row r="165" spans="1:7" ht="10.5" customHeight="1" x14ac:dyDescent="0.55000000000000004">
      <c r="A165" s="146" t="s">
        <v>611</v>
      </c>
      <c r="B165" s="62" t="s">
        <v>824</v>
      </c>
      <c r="C165" s="59">
        <f t="shared" si="21"/>
        <v>203</v>
      </c>
      <c r="D165" s="141"/>
      <c r="E165" s="59">
        <f t="shared" si="24"/>
        <v>0</v>
      </c>
      <c r="F165" s="58">
        <v>290</v>
      </c>
      <c r="G165" s="59">
        <f t="shared" si="25"/>
        <v>0</v>
      </c>
    </row>
    <row r="166" spans="1:7" ht="10.5" customHeight="1" x14ac:dyDescent="0.55000000000000004">
      <c r="A166" s="146" t="s">
        <v>612</v>
      </c>
      <c r="B166" s="62" t="s">
        <v>613</v>
      </c>
      <c r="C166" s="59">
        <f t="shared" si="21"/>
        <v>42</v>
      </c>
      <c r="D166" s="141"/>
      <c r="E166" s="59">
        <f t="shared" si="24"/>
        <v>0</v>
      </c>
      <c r="F166" s="58">
        <v>60</v>
      </c>
      <c r="G166" s="59">
        <f t="shared" si="25"/>
        <v>0</v>
      </c>
    </row>
    <row r="167" spans="1:7" ht="10.5" customHeight="1" x14ac:dyDescent="0.55000000000000004">
      <c r="A167" s="146" t="s">
        <v>654</v>
      </c>
      <c r="B167" s="62" t="s">
        <v>777</v>
      </c>
      <c r="C167" s="59">
        <f t="shared" si="21"/>
        <v>42</v>
      </c>
      <c r="D167" s="141"/>
      <c r="E167" s="59">
        <f t="shared" si="24"/>
        <v>0</v>
      </c>
      <c r="F167" s="58">
        <v>60</v>
      </c>
      <c r="G167" s="59">
        <f t="shared" si="25"/>
        <v>0</v>
      </c>
    </row>
  </sheetData>
  <phoneticPr fontId="8" type="noConversion"/>
  <pageMargins left="0.5" right="0.5" top="0.3" bottom="0.3" header="0.2" footer="0.2"/>
  <pageSetup scale="99" fitToHeight="0" orientation="portrait" r:id="rId1"/>
  <rowBreaks count="3" manualBreakCount="3">
    <brk id="43" max="9" man="1"/>
    <brk id="77" max="9" man="1"/>
    <brk id="117" max="9" man="1"/>
  </rowBreaks>
  <ignoredErrors>
    <ignoredError sqref="A24:A167 A6:A2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 tint="0.79998168889431442"/>
  </sheetPr>
  <dimension ref="A1:EF118"/>
  <sheetViews>
    <sheetView defaultGridColor="0" colorId="8" zoomScaleNormal="100" zoomScaleSheetLayoutView="90" workbookViewId="0">
      <selection activeCell="I6" sqref="I6"/>
    </sheetView>
  </sheetViews>
  <sheetFormatPr defaultColWidth="8.84375" defaultRowHeight="10.3" x14ac:dyDescent="0.55000000000000004"/>
  <cols>
    <col min="1" max="1" width="8.15234375" style="186" customWidth="1"/>
    <col min="2" max="2" width="41" style="4" customWidth="1"/>
    <col min="3" max="7" width="9.421875" style="4" customWidth="1"/>
    <col min="8" max="16384" width="8.84375" style="4"/>
  </cols>
  <sheetData>
    <row r="1" spans="1:10" s="26" customFormat="1" ht="46.5" customHeight="1" x14ac:dyDescent="0.65">
      <c r="A1" s="36"/>
      <c r="B1" s="37"/>
      <c r="C1" s="37"/>
      <c r="D1" s="37"/>
      <c r="E1" s="37"/>
      <c r="F1" s="37"/>
      <c r="G1" s="38" t="s">
        <v>538</v>
      </c>
      <c r="H1" s="37"/>
      <c r="I1" s="34"/>
    </row>
    <row r="2" spans="1:10" s="16" customFormat="1" ht="12" customHeight="1" x14ac:dyDescent="0.65">
      <c r="A2" s="39"/>
      <c r="B2" s="40">
        <f>'[1]Dealer info'!B3</f>
        <v>0</v>
      </c>
      <c r="C2" s="39"/>
      <c r="D2" s="183"/>
      <c r="E2" s="39"/>
      <c r="F2" s="178"/>
      <c r="G2" s="178"/>
      <c r="H2" s="41"/>
      <c r="I2" s="35"/>
    </row>
    <row r="3" spans="1:10" s="6" customFormat="1" ht="12" customHeight="1" x14ac:dyDescent="0.55000000000000004">
      <c r="A3" s="75" t="s">
        <v>526</v>
      </c>
      <c r="B3" s="76" t="s">
        <v>844</v>
      </c>
      <c r="C3" s="79" t="s">
        <v>842</v>
      </c>
      <c r="D3" s="78" t="s">
        <v>578</v>
      </c>
      <c r="E3" s="79" t="s">
        <v>842</v>
      </c>
      <c r="F3" s="78" t="s">
        <v>653</v>
      </c>
      <c r="G3" s="78" t="s">
        <v>843</v>
      </c>
      <c r="H3" s="111"/>
      <c r="I3" s="44"/>
    </row>
    <row r="4" spans="1:10" s="8" customFormat="1" ht="12" customHeight="1" x14ac:dyDescent="0.55000000000000004">
      <c r="A4" s="78"/>
      <c r="B4" s="78"/>
      <c r="C4" s="207">
        <f>'TEAM info'!B11</f>
        <v>-0.3</v>
      </c>
      <c r="D4" s="77">
        <f>SUM(D5:D115)</f>
        <v>0</v>
      </c>
      <c r="E4" s="78">
        <f>SUM(E5:E115)</f>
        <v>0</v>
      </c>
      <c r="F4" s="78"/>
      <c r="G4" s="78">
        <f>SUM(G5:G115)</f>
        <v>0</v>
      </c>
      <c r="H4" s="112"/>
      <c r="I4" s="45"/>
    </row>
    <row r="5" spans="1:10" s="1" customFormat="1" ht="10.5" customHeight="1" x14ac:dyDescent="0.55000000000000004">
      <c r="A5" s="33"/>
      <c r="B5" s="170" t="s">
        <v>430</v>
      </c>
      <c r="C5" s="179"/>
      <c r="D5" s="184"/>
      <c r="E5" s="179"/>
      <c r="F5" s="131"/>
      <c r="G5" s="180"/>
      <c r="H5" s="102"/>
      <c r="I5" s="55"/>
    </row>
    <row r="6" spans="1:10" s="1" customFormat="1" ht="10.5" customHeight="1" x14ac:dyDescent="0.55000000000000004">
      <c r="A6" s="56" t="s">
        <v>49</v>
      </c>
      <c r="B6" s="23" t="s">
        <v>522</v>
      </c>
      <c r="C6" s="59">
        <f t="shared" ref="C6:C25" si="0">F6*(1+C$4)</f>
        <v>19.25</v>
      </c>
      <c r="D6" s="187"/>
      <c r="E6" s="59">
        <f t="shared" ref="E6" si="1">D6*C6</f>
        <v>0</v>
      </c>
      <c r="F6" s="59">
        <v>27.5</v>
      </c>
      <c r="G6" s="59">
        <f t="shared" ref="G6" si="2">D6*F6</f>
        <v>0</v>
      </c>
      <c r="H6" s="171"/>
      <c r="I6" s="163"/>
      <c r="J6" s="2"/>
    </row>
    <row r="7" spans="1:10" s="1" customFormat="1" ht="10.5" customHeight="1" x14ac:dyDescent="0.55000000000000004">
      <c r="A7" s="85" t="s">
        <v>45</v>
      </c>
      <c r="B7" s="23" t="s">
        <v>481</v>
      </c>
      <c r="C7" s="59">
        <f t="shared" si="0"/>
        <v>19.25</v>
      </c>
      <c r="D7" s="187"/>
      <c r="E7" s="59">
        <f t="shared" ref="E7:E69" si="3">D7*C7</f>
        <v>0</v>
      </c>
      <c r="F7" s="59">
        <v>27.5</v>
      </c>
      <c r="G7" s="59">
        <f t="shared" ref="G7:G69" si="4">D7*F7</f>
        <v>0</v>
      </c>
      <c r="H7" s="171"/>
      <c r="I7" s="164"/>
    </row>
    <row r="8" spans="1:10" s="1" customFormat="1" ht="10.5" customHeight="1" x14ac:dyDescent="0.55000000000000004">
      <c r="A8" s="56" t="s">
        <v>51</v>
      </c>
      <c r="B8" s="23" t="s">
        <v>523</v>
      </c>
      <c r="C8" s="59">
        <f t="shared" si="0"/>
        <v>19.25</v>
      </c>
      <c r="D8" s="187"/>
      <c r="E8" s="59">
        <f t="shared" si="3"/>
        <v>0</v>
      </c>
      <c r="F8" s="59">
        <v>27.5</v>
      </c>
      <c r="G8" s="59">
        <f t="shared" si="4"/>
        <v>0</v>
      </c>
      <c r="H8" s="171"/>
      <c r="I8" s="163"/>
      <c r="J8" s="2"/>
    </row>
    <row r="9" spans="1:10" s="1" customFormat="1" ht="10.5" customHeight="1" x14ac:dyDescent="0.55000000000000004">
      <c r="A9" s="56" t="s">
        <v>48</v>
      </c>
      <c r="B9" s="23" t="s">
        <v>482</v>
      </c>
      <c r="C9" s="59">
        <f t="shared" si="0"/>
        <v>19.25</v>
      </c>
      <c r="D9" s="187"/>
      <c r="E9" s="59">
        <f t="shared" si="3"/>
        <v>0</v>
      </c>
      <c r="F9" s="59">
        <v>27.5</v>
      </c>
      <c r="G9" s="59">
        <f t="shared" si="4"/>
        <v>0</v>
      </c>
      <c r="H9" s="171"/>
      <c r="I9" s="163"/>
      <c r="J9" s="2"/>
    </row>
    <row r="10" spans="1:10" s="1" customFormat="1" ht="10.5" customHeight="1" x14ac:dyDescent="0.55000000000000004">
      <c r="A10" s="56" t="s">
        <v>47</v>
      </c>
      <c r="B10" s="23" t="s">
        <v>307</v>
      </c>
      <c r="C10" s="59">
        <f t="shared" si="0"/>
        <v>19.25</v>
      </c>
      <c r="D10" s="187"/>
      <c r="E10" s="59">
        <f t="shared" si="3"/>
        <v>0</v>
      </c>
      <c r="F10" s="59">
        <v>27.5</v>
      </c>
      <c r="G10" s="59">
        <f t="shared" si="4"/>
        <v>0</v>
      </c>
      <c r="H10" s="171"/>
      <c r="I10" s="163"/>
      <c r="J10" s="2"/>
    </row>
    <row r="11" spans="1:10" s="1" customFormat="1" ht="10.5" customHeight="1" x14ac:dyDescent="0.55000000000000004">
      <c r="A11" s="56" t="s">
        <v>46</v>
      </c>
      <c r="B11" s="23" t="s">
        <v>303</v>
      </c>
      <c r="C11" s="59">
        <f t="shared" si="0"/>
        <v>19.25</v>
      </c>
      <c r="D11" s="187"/>
      <c r="E11" s="59">
        <f t="shared" si="3"/>
        <v>0</v>
      </c>
      <c r="F11" s="59">
        <v>27.5</v>
      </c>
      <c r="G11" s="59">
        <f t="shared" si="4"/>
        <v>0</v>
      </c>
      <c r="H11" s="171"/>
      <c r="I11" s="163"/>
      <c r="J11" s="2"/>
    </row>
    <row r="12" spans="1:10" s="1" customFormat="1" ht="10.5" customHeight="1" x14ac:dyDescent="0.55000000000000004">
      <c r="A12" s="56" t="s">
        <v>50</v>
      </c>
      <c r="B12" s="23" t="s">
        <v>483</v>
      </c>
      <c r="C12" s="59">
        <f t="shared" si="0"/>
        <v>91</v>
      </c>
      <c r="D12" s="187"/>
      <c r="E12" s="59">
        <f t="shared" si="3"/>
        <v>0</v>
      </c>
      <c r="F12" s="59">
        <v>130</v>
      </c>
      <c r="G12" s="59">
        <f t="shared" si="4"/>
        <v>0</v>
      </c>
      <c r="H12" s="171"/>
      <c r="I12" s="163"/>
      <c r="J12" s="2"/>
    </row>
    <row r="13" spans="1:10" s="1" customFormat="1" ht="10.5" customHeight="1" x14ac:dyDescent="0.55000000000000004">
      <c r="A13" s="156" t="s">
        <v>544</v>
      </c>
      <c r="B13" s="23" t="s">
        <v>684</v>
      </c>
      <c r="C13" s="59">
        <f t="shared" si="0"/>
        <v>14</v>
      </c>
      <c r="D13" s="187"/>
      <c r="E13" s="59">
        <f t="shared" si="3"/>
        <v>0</v>
      </c>
      <c r="F13" s="59">
        <v>20</v>
      </c>
      <c r="G13" s="59">
        <f t="shared" si="4"/>
        <v>0</v>
      </c>
      <c r="H13" s="171"/>
      <c r="I13" s="163"/>
      <c r="J13" s="2"/>
    </row>
    <row r="14" spans="1:10" s="1" customFormat="1" ht="10.5" customHeight="1" x14ac:dyDescent="0.55000000000000004">
      <c r="A14" s="156" t="s">
        <v>545</v>
      </c>
      <c r="B14" s="23" t="s">
        <v>685</v>
      </c>
      <c r="C14" s="59">
        <f t="shared" si="0"/>
        <v>15.399999999999999</v>
      </c>
      <c r="D14" s="187"/>
      <c r="E14" s="59">
        <f t="shared" si="3"/>
        <v>0</v>
      </c>
      <c r="F14" s="59">
        <v>22</v>
      </c>
      <c r="G14" s="59">
        <f t="shared" si="4"/>
        <v>0</v>
      </c>
      <c r="H14" s="171"/>
      <c r="I14" s="55"/>
    </row>
    <row r="15" spans="1:10" s="1" customFormat="1" ht="10.5" customHeight="1" x14ac:dyDescent="0.55000000000000004">
      <c r="A15" s="156" t="s">
        <v>546</v>
      </c>
      <c r="B15" s="23" t="s">
        <v>686</v>
      </c>
      <c r="C15" s="59">
        <f t="shared" si="0"/>
        <v>16.799999999999997</v>
      </c>
      <c r="D15" s="187"/>
      <c r="E15" s="59">
        <f t="shared" si="3"/>
        <v>0</v>
      </c>
      <c r="F15" s="59">
        <v>24</v>
      </c>
      <c r="G15" s="59">
        <f t="shared" si="4"/>
        <v>0</v>
      </c>
      <c r="H15" s="171"/>
      <c r="I15" s="55"/>
    </row>
    <row r="16" spans="1:10" s="1" customFormat="1" ht="10.5" customHeight="1" x14ac:dyDescent="0.55000000000000004">
      <c r="A16" s="146" t="s">
        <v>79</v>
      </c>
      <c r="B16" s="62" t="s">
        <v>472</v>
      </c>
      <c r="C16" s="59">
        <f t="shared" si="0"/>
        <v>49</v>
      </c>
      <c r="D16" s="187"/>
      <c r="E16" s="59">
        <f t="shared" si="3"/>
        <v>0</v>
      </c>
      <c r="F16" s="59">
        <v>70</v>
      </c>
      <c r="G16" s="59">
        <f t="shared" si="4"/>
        <v>0</v>
      </c>
      <c r="H16" s="171"/>
      <c r="I16" s="55"/>
    </row>
    <row r="17" spans="1:9" s="1" customFormat="1" ht="10.5" customHeight="1" x14ac:dyDescent="0.55000000000000004">
      <c r="A17" s="146" t="s">
        <v>80</v>
      </c>
      <c r="B17" s="62" t="s">
        <v>471</v>
      </c>
      <c r="C17" s="59">
        <f t="shared" si="0"/>
        <v>49</v>
      </c>
      <c r="D17" s="187"/>
      <c r="E17" s="59">
        <f t="shared" si="3"/>
        <v>0</v>
      </c>
      <c r="F17" s="59">
        <v>70</v>
      </c>
      <c r="G17" s="59">
        <f t="shared" si="4"/>
        <v>0</v>
      </c>
      <c r="H17" s="172"/>
      <c r="I17" s="165"/>
    </row>
    <row r="18" spans="1:9" s="1" customFormat="1" x14ac:dyDescent="0.55000000000000004">
      <c r="A18" s="146" t="s">
        <v>81</v>
      </c>
      <c r="B18" s="62" t="s">
        <v>470</v>
      </c>
      <c r="C18" s="59">
        <f t="shared" si="0"/>
        <v>168</v>
      </c>
      <c r="D18" s="187"/>
      <c r="E18" s="59">
        <f t="shared" si="3"/>
        <v>0</v>
      </c>
      <c r="F18" s="59">
        <v>240</v>
      </c>
      <c r="G18" s="59">
        <f t="shared" si="4"/>
        <v>0</v>
      </c>
      <c r="H18" s="171"/>
      <c r="I18" s="164"/>
    </row>
    <row r="19" spans="1:9" s="1" customFormat="1" x14ac:dyDescent="0.55000000000000004">
      <c r="A19" s="153" t="s">
        <v>184</v>
      </c>
      <c r="B19" s="62" t="s">
        <v>473</v>
      </c>
      <c r="C19" s="59">
        <f t="shared" si="0"/>
        <v>112</v>
      </c>
      <c r="D19" s="187"/>
      <c r="E19" s="59">
        <f t="shared" si="3"/>
        <v>0</v>
      </c>
      <c r="F19" s="59">
        <v>160</v>
      </c>
      <c r="G19" s="59">
        <f t="shared" si="4"/>
        <v>0</v>
      </c>
      <c r="H19" s="171"/>
      <c r="I19" s="164"/>
    </row>
    <row r="20" spans="1:9" s="1" customFormat="1" ht="10.5" customHeight="1" x14ac:dyDescent="0.55000000000000004">
      <c r="A20" s="85" t="s">
        <v>74</v>
      </c>
      <c r="B20" s="62" t="s">
        <v>330</v>
      </c>
      <c r="C20" s="59">
        <f t="shared" si="0"/>
        <v>59.15</v>
      </c>
      <c r="D20" s="187"/>
      <c r="E20" s="59">
        <f t="shared" si="3"/>
        <v>0</v>
      </c>
      <c r="F20" s="59">
        <v>84.5</v>
      </c>
      <c r="G20" s="59">
        <f t="shared" si="4"/>
        <v>0</v>
      </c>
      <c r="H20" s="171"/>
      <c r="I20" s="164"/>
    </row>
    <row r="21" spans="1:9" s="1" customFormat="1" ht="10.5" customHeight="1" x14ac:dyDescent="0.55000000000000004">
      <c r="A21" s="85" t="s">
        <v>76</v>
      </c>
      <c r="B21" s="62" t="s">
        <v>437</v>
      </c>
      <c r="C21" s="59">
        <f t="shared" si="0"/>
        <v>35</v>
      </c>
      <c r="D21" s="187"/>
      <c r="E21" s="59">
        <f t="shared" si="3"/>
        <v>0</v>
      </c>
      <c r="F21" s="59">
        <v>50</v>
      </c>
      <c r="G21" s="59">
        <f t="shared" si="4"/>
        <v>0</v>
      </c>
      <c r="H21" s="171"/>
      <c r="I21" s="166"/>
    </row>
    <row r="22" spans="1:9" s="1" customFormat="1" ht="10.5" customHeight="1" x14ac:dyDescent="0.55000000000000004">
      <c r="A22" s="85" t="s">
        <v>75</v>
      </c>
      <c r="B22" s="62" t="s">
        <v>468</v>
      </c>
      <c r="C22" s="59">
        <f t="shared" si="0"/>
        <v>37.799999999999997</v>
      </c>
      <c r="D22" s="187"/>
      <c r="E22" s="59">
        <f t="shared" si="3"/>
        <v>0</v>
      </c>
      <c r="F22" s="59">
        <v>54</v>
      </c>
      <c r="G22" s="59">
        <f t="shared" si="4"/>
        <v>0</v>
      </c>
      <c r="H22" s="171"/>
      <c r="I22" s="164"/>
    </row>
    <row r="23" spans="1:9" s="1" customFormat="1" ht="10.5" customHeight="1" x14ac:dyDescent="0.55000000000000004">
      <c r="A23" s="61" t="s">
        <v>84</v>
      </c>
      <c r="B23" s="62" t="s">
        <v>439</v>
      </c>
      <c r="C23" s="59">
        <f t="shared" si="0"/>
        <v>37.799999999999997</v>
      </c>
      <c r="D23" s="187"/>
      <c r="E23" s="59">
        <f t="shared" si="3"/>
        <v>0</v>
      </c>
      <c r="F23" s="59">
        <v>54</v>
      </c>
      <c r="G23" s="59">
        <f t="shared" si="4"/>
        <v>0</v>
      </c>
      <c r="H23" s="171"/>
      <c r="I23" s="164"/>
    </row>
    <row r="24" spans="1:9" s="1" customFormat="1" ht="10.5" customHeight="1" x14ac:dyDescent="0.55000000000000004">
      <c r="A24" s="85" t="s">
        <v>77</v>
      </c>
      <c r="B24" s="62" t="s">
        <v>438</v>
      </c>
      <c r="C24" s="59">
        <f t="shared" si="0"/>
        <v>37.799999999999997</v>
      </c>
      <c r="D24" s="187"/>
      <c r="E24" s="59">
        <f t="shared" si="3"/>
        <v>0</v>
      </c>
      <c r="F24" s="59">
        <v>54</v>
      </c>
      <c r="G24" s="59">
        <f t="shared" si="4"/>
        <v>0</v>
      </c>
      <c r="H24" s="102"/>
      <c r="I24" s="55"/>
    </row>
    <row r="25" spans="1:9" s="1" customFormat="1" ht="10.5" customHeight="1" x14ac:dyDescent="0.55000000000000004">
      <c r="A25" s="85" t="s">
        <v>78</v>
      </c>
      <c r="B25" s="62" t="s">
        <v>469</v>
      </c>
      <c r="C25" s="59">
        <f t="shared" si="0"/>
        <v>37.799999999999997</v>
      </c>
      <c r="D25" s="187"/>
      <c r="E25" s="59">
        <f t="shared" si="3"/>
        <v>0</v>
      </c>
      <c r="F25" s="59">
        <v>54</v>
      </c>
      <c r="G25" s="59">
        <f t="shared" si="4"/>
        <v>0</v>
      </c>
      <c r="H25" s="102"/>
      <c r="I25" s="55"/>
    </row>
    <row r="26" spans="1:9" s="1" customFormat="1" ht="10.5" customHeight="1" x14ac:dyDescent="0.55000000000000004">
      <c r="A26" s="33"/>
      <c r="B26" s="170" t="s">
        <v>431</v>
      </c>
      <c r="C26" s="130"/>
      <c r="D26" s="135"/>
      <c r="E26" s="130"/>
      <c r="F26" s="130"/>
      <c r="G26" s="130"/>
      <c r="H26" s="102"/>
      <c r="I26" s="55"/>
    </row>
    <row r="27" spans="1:9" s="1" customFormat="1" ht="10.5" customHeight="1" x14ac:dyDescent="0.55000000000000004">
      <c r="A27" s="56" t="s">
        <v>676</v>
      </c>
      <c r="B27" s="57" t="s">
        <v>694</v>
      </c>
      <c r="C27" s="59">
        <f>F27*(1+C$4)</f>
        <v>5.9499999999999993</v>
      </c>
      <c r="D27" s="187"/>
      <c r="E27" s="59">
        <f>D27*C27</f>
        <v>0</v>
      </c>
      <c r="F27" s="59">
        <v>8.5</v>
      </c>
      <c r="G27" s="59">
        <f>D27*F27</f>
        <v>0</v>
      </c>
      <c r="H27" s="102"/>
      <c r="I27" s="55"/>
    </row>
    <row r="28" spans="1:9" s="1" customFormat="1" ht="10.5" customHeight="1" x14ac:dyDescent="0.55000000000000004">
      <c r="A28" s="56" t="s">
        <v>53</v>
      </c>
      <c r="B28" s="57" t="s">
        <v>309</v>
      </c>
      <c r="C28" s="59">
        <f>F28*(1+C$4)</f>
        <v>4.8999999999999995</v>
      </c>
      <c r="D28" s="187"/>
      <c r="E28" s="59">
        <f t="shared" si="3"/>
        <v>0</v>
      </c>
      <c r="F28" s="59">
        <v>7</v>
      </c>
      <c r="G28" s="59">
        <f t="shared" si="4"/>
        <v>0</v>
      </c>
      <c r="H28" s="102"/>
      <c r="I28" s="55"/>
    </row>
    <row r="29" spans="1:9" s="1" customFormat="1" ht="10.5" customHeight="1" x14ac:dyDescent="0.55000000000000004">
      <c r="A29" s="56" t="s">
        <v>52</v>
      </c>
      <c r="B29" s="57" t="s">
        <v>308</v>
      </c>
      <c r="C29" s="59">
        <f>F29*(1+C$4)</f>
        <v>5.9499999999999993</v>
      </c>
      <c r="D29" s="187"/>
      <c r="E29" s="59">
        <f t="shared" si="3"/>
        <v>0</v>
      </c>
      <c r="F29" s="59">
        <v>8.5</v>
      </c>
      <c r="G29" s="59">
        <f t="shared" si="4"/>
        <v>0</v>
      </c>
      <c r="H29" s="102"/>
      <c r="I29" s="55"/>
    </row>
    <row r="30" spans="1:9" s="1" customFormat="1" ht="10.5" customHeight="1" x14ac:dyDescent="0.55000000000000004">
      <c r="A30" s="153" t="s">
        <v>82</v>
      </c>
      <c r="B30" s="62" t="s">
        <v>449</v>
      </c>
      <c r="C30" s="59">
        <f>F30*(1+C$4)</f>
        <v>7.35</v>
      </c>
      <c r="D30" s="187"/>
      <c r="E30" s="59">
        <f t="shared" si="3"/>
        <v>0</v>
      </c>
      <c r="F30" s="59">
        <v>10.5</v>
      </c>
      <c r="G30" s="59">
        <f t="shared" si="4"/>
        <v>0</v>
      </c>
      <c r="H30" s="102"/>
      <c r="I30" s="55"/>
    </row>
    <row r="31" spans="1:9" s="1" customFormat="1" ht="10.5" customHeight="1" x14ac:dyDescent="0.55000000000000004">
      <c r="A31" s="153" t="s">
        <v>83</v>
      </c>
      <c r="B31" s="62" t="s">
        <v>525</v>
      </c>
      <c r="C31" s="59">
        <f>F31*(1+C$4)</f>
        <v>10.5</v>
      </c>
      <c r="D31" s="187"/>
      <c r="E31" s="59">
        <f t="shared" si="3"/>
        <v>0</v>
      </c>
      <c r="F31" s="59">
        <v>15</v>
      </c>
      <c r="G31" s="59">
        <f t="shared" si="4"/>
        <v>0</v>
      </c>
      <c r="H31" s="102"/>
      <c r="I31" s="55"/>
    </row>
    <row r="32" spans="1:9" s="1" customFormat="1" ht="10.5" customHeight="1" x14ac:dyDescent="0.55000000000000004">
      <c r="A32" s="33"/>
      <c r="B32" s="170" t="s">
        <v>447</v>
      </c>
      <c r="C32" s="130"/>
      <c r="D32" s="135"/>
      <c r="E32" s="130"/>
      <c r="F32" s="130"/>
      <c r="G32" s="130"/>
      <c r="H32" s="102"/>
      <c r="I32" s="55"/>
    </row>
    <row r="33" spans="1:9" s="1" customFormat="1" ht="10.5" customHeight="1" x14ac:dyDescent="0.55000000000000004">
      <c r="A33" s="85" t="s">
        <v>104</v>
      </c>
      <c r="B33" s="62" t="s">
        <v>465</v>
      </c>
      <c r="C33" s="59">
        <f t="shared" ref="C33:C39" si="5">F33*(1+C$4)</f>
        <v>2.0999999999999996</v>
      </c>
      <c r="D33" s="187"/>
      <c r="E33" s="59">
        <f t="shared" si="3"/>
        <v>0</v>
      </c>
      <c r="F33" s="59">
        <v>3</v>
      </c>
      <c r="G33" s="59">
        <f t="shared" si="4"/>
        <v>0</v>
      </c>
      <c r="H33" s="102"/>
      <c r="I33" s="55"/>
    </row>
    <row r="34" spans="1:9" s="1" customFormat="1" ht="10.5" customHeight="1" x14ac:dyDescent="0.55000000000000004">
      <c r="A34" s="85" t="s">
        <v>54</v>
      </c>
      <c r="B34" s="62" t="s">
        <v>298</v>
      </c>
      <c r="C34" s="59">
        <f t="shared" si="5"/>
        <v>17.5</v>
      </c>
      <c r="D34" s="187"/>
      <c r="E34" s="59">
        <f t="shared" si="3"/>
        <v>0</v>
      </c>
      <c r="F34" s="59">
        <v>25</v>
      </c>
      <c r="G34" s="59">
        <f t="shared" si="4"/>
        <v>0</v>
      </c>
      <c r="H34" s="102"/>
      <c r="I34" s="55"/>
    </row>
    <row r="35" spans="1:9" s="2" customFormat="1" ht="10.5" customHeight="1" x14ac:dyDescent="0.55000000000000004">
      <c r="A35" s="85" t="s">
        <v>55</v>
      </c>
      <c r="B35" s="62" t="s">
        <v>299</v>
      </c>
      <c r="C35" s="59">
        <f t="shared" si="5"/>
        <v>28.705376699999992</v>
      </c>
      <c r="D35" s="187"/>
      <c r="E35" s="59">
        <f t="shared" si="3"/>
        <v>0</v>
      </c>
      <c r="F35" s="59">
        <v>41.007680999999991</v>
      </c>
      <c r="G35" s="59">
        <f t="shared" si="4"/>
        <v>0</v>
      </c>
      <c r="H35" s="31"/>
      <c r="I35" s="65"/>
    </row>
    <row r="36" spans="1:9" s="2" customFormat="1" ht="10.5" customHeight="1" x14ac:dyDescent="0.55000000000000004">
      <c r="A36" s="85" t="s">
        <v>56</v>
      </c>
      <c r="B36" s="62" t="s">
        <v>443</v>
      </c>
      <c r="C36" s="59">
        <f t="shared" si="5"/>
        <v>17.5</v>
      </c>
      <c r="D36" s="187"/>
      <c r="E36" s="59">
        <f t="shared" si="3"/>
        <v>0</v>
      </c>
      <c r="F36" s="59">
        <v>25</v>
      </c>
      <c r="G36" s="59">
        <f t="shared" si="4"/>
        <v>0</v>
      </c>
      <c r="H36" s="31"/>
      <c r="I36" s="65"/>
    </row>
    <row r="37" spans="1:9" s="2" customFormat="1" ht="10.5" customHeight="1" x14ac:dyDescent="0.55000000000000004">
      <c r="A37" s="85" t="s">
        <v>57</v>
      </c>
      <c r="B37" s="62" t="s">
        <v>444</v>
      </c>
      <c r="C37" s="59">
        <f t="shared" si="5"/>
        <v>14.7</v>
      </c>
      <c r="D37" s="187"/>
      <c r="E37" s="59">
        <f t="shared" si="3"/>
        <v>0</v>
      </c>
      <c r="F37" s="59">
        <v>21</v>
      </c>
      <c r="G37" s="59">
        <f t="shared" si="4"/>
        <v>0</v>
      </c>
      <c r="H37" s="31"/>
      <c r="I37" s="65"/>
    </row>
    <row r="38" spans="1:9" s="2" customFormat="1" ht="10.5" customHeight="1" x14ac:dyDescent="0.55000000000000004">
      <c r="A38" s="85" t="s">
        <v>58</v>
      </c>
      <c r="B38" s="62" t="s">
        <v>466</v>
      </c>
      <c r="C38" s="59">
        <f t="shared" si="5"/>
        <v>19.25</v>
      </c>
      <c r="D38" s="187"/>
      <c r="E38" s="59">
        <f t="shared" si="3"/>
        <v>0</v>
      </c>
      <c r="F38" s="59">
        <v>27.5</v>
      </c>
      <c r="G38" s="59">
        <f t="shared" si="4"/>
        <v>0</v>
      </c>
      <c r="H38" s="31"/>
      <c r="I38" s="65"/>
    </row>
    <row r="39" spans="1:9" s="3" customFormat="1" ht="10.5" customHeight="1" x14ac:dyDescent="0.55000000000000004">
      <c r="A39" s="64" t="s">
        <v>215</v>
      </c>
      <c r="B39" s="23" t="s">
        <v>467</v>
      </c>
      <c r="C39" s="59">
        <f t="shared" si="5"/>
        <v>20.299999999999997</v>
      </c>
      <c r="D39" s="187"/>
      <c r="E39" s="59">
        <f t="shared" si="3"/>
        <v>0</v>
      </c>
      <c r="F39" s="59">
        <v>29</v>
      </c>
      <c r="G39" s="59">
        <f t="shared" si="4"/>
        <v>0</v>
      </c>
      <c r="H39" s="25"/>
      <c r="I39" s="167"/>
    </row>
    <row r="40" spans="1:9" s="3" customFormat="1" ht="10.5" customHeight="1" x14ac:dyDescent="0.55000000000000004">
      <c r="A40" s="33"/>
      <c r="B40" s="173" t="s">
        <v>459</v>
      </c>
      <c r="C40" s="130"/>
      <c r="D40" s="135"/>
      <c r="E40" s="130"/>
      <c r="F40" s="130"/>
      <c r="G40" s="130"/>
      <c r="H40" s="25"/>
      <c r="I40" s="167"/>
    </row>
    <row r="41" spans="1:9" s="1" customFormat="1" ht="10.5" customHeight="1" x14ac:dyDescent="0.55000000000000004">
      <c r="A41" s="85" t="s">
        <v>39</v>
      </c>
      <c r="B41" s="62" t="s">
        <v>297</v>
      </c>
      <c r="C41" s="59">
        <f>F41*(1+C$4)</f>
        <v>5.18</v>
      </c>
      <c r="D41" s="187"/>
      <c r="E41" s="59">
        <f t="shared" si="3"/>
        <v>0</v>
      </c>
      <c r="F41" s="59">
        <v>7.4</v>
      </c>
      <c r="G41" s="59">
        <f t="shared" si="4"/>
        <v>0</v>
      </c>
      <c r="H41" s="102"/>
      <c r="I41" s="55"/>
    </row>
    <row r="42" spans="1:9" s="1" customFormat="1" ht="10.5" customHeight="1" x14ac:dyDescent="0.55000000000000004">
      <c r="A42" s="33"/>
      <c r="B42" s="170" t="s">
        <v>448</v>
      </c>
      <c r="C42" s="130"/>
      <c r="D42" s="135"/>
      <c r="E42" s="130"/>
      <c r="F42" s="130"/>
      <c r="G42" s="130"/>
      <c r="H42" s="102"/>
      <c r="I42" s="55"/>
    </row>
    <row r="43" spans="1:9" s="1" customFormat="1" ht="10.5" customHeight="1" x14ac:dyDescent="0.55000000000000004">
      <c r="A43" s="56" t="s">
        <v>63</v>
      </c>
      <c r="B43" s="57" t="s">
        <v>319</v>
      </c>
      <c r="C43" s="59">
        <f>F43*(1+C$4)</f>
        <v>5.9499999999999993</v>
      </c>
      <c r="D43" s="187"/>
      <c r="E43" s="59">
        <f t="shared" si="3"/>
        <v>0</v>
      </c>
      <c r="F43" s="59">
        <v>8.5</v>
      </c>
      <c r="G43" s="59">
        <f t="shared" si="4"/>
        <v>0</v>
      </c>
      <c r="H43" s="102"/>
      <c r="I43" s="55"/>
    </row>
    <row r="44" spans="1:9" s="1" customFormat="1" ht="10.5" customHeight="1" x14ac:dyDescent="0.55000000000000004">
      <c r="A44" s="56" t="s">
        <v>60</v>
      </c>
      <c r="B44" s="23" t="s">
        <v>311</v>
      </c>
      <c r="C44" s="59">
        <f>F44*(1+C$4)</f>
        <v>16.799999999999997</v>
      </c>
      <c r="D44" s="187"/>
      <c r="E44" s="59">
        <f t="shared" si="3"/>
        <v>0</v>
      </c>
      <c r="F44" s="59">
        <v>24</v>
      </c>
      <c r="G44" s="59">
        <f t="shared" si="4"/>
        <v>0</v>
      </c>
      <c r="H44" s="102"/>
      <c r="I44" s="55"/>
    </row>
    <row r="45" spans="1:9" s="1" customFormat="1" ht="10.5" customHeight="1" x14ac:dyDescent="0.55000000000000004">
      <c r="A45" s="33"/>
      <c r="B45" s="170" t="s">
        <v>429</v>
      </c>
      <c r="C45" s="130"/>
      <c r="D45" s="135"/>
      <c r="E45" s="130"/>
      <c r="F45" s="130"/>
      <c r="G45" s="130"/>
      <c r="H45" s="102"/>
      <c r="I45" s="55"/>
    </row>
    <row r="46" spans="1:9" s="3" customFormat="1" ht="10.5" customHeight="1" x14ac:dyDescent="0.55000000000000004">
      <c r="A46" s="156" t="s">
        <v>214</v>
      </c>
      <c r="B46" s="188" t="s">
        <v>301</v>
      </c>
      <c r="C46" s="59">
        <f t="shared" ref="C46:C52" si="6">F46*(1+C$4)</f>
        <v>5.9499999999999993</v>
      </c>
      <c r="D46" s="187"/>
      <c r="E46" s="59">
        <f t="shared" si="3"/>
        <v>0</v>
      </c>
      <c r="F46" s="59">
        <v>8.5</v>
      </c>
      <c r="G46" s="59">
        <f t="shared" si="4"/>
        <v>0</v>
      </c>
      <c r="H46" s="25"/>
      <c r="I46" s="167"/>
    </row>
    <row r="47" spans="1:9" s="3" customFormat="1" ht="10.5" customHeight="1" x14ac:dyDescent="0.55000000000000004">
      <c r="A47" s="64" t="s">
        <v>211</v>
      </c>
      <c r="B47" s="160" t="s">
        <v>428</v>
      </c>
      <c r="C47" s="59">
        <f t="shared" si="6"/>
        <v>8.3999999999999986</v>
      </c>
      <c r="D47" s="187"/>
      <c r="E47" s="59">
        <f t="shared" si="3"/>
        <v>0</v>
      </c>
      <c r="F47" s="59">
        <v>12</v>
      </c>
      <c r="G47" s="59">
        <f t="shared" si="4"/>
        <v>0</v>
      </c>
      <c r="H47" s="25"/>
      <c r="I47" s="167"/>
    </row>
    <row r="48" spans="1:9" s="1" customFormat="1" ht="10.5" customHeight="1" x14ac:dyDescent="0.55000000000000004">
      <c r="A48" s="85" t="s">
        <v>44</v>
      </c>
      <c r="B48" s="62" t="s">
        <v>306</v>
      </c>
      <c r="C48" s="59">
        <f t="shared" si="6"/>
        <v>16.799999999999997</v>
      </c>
      <c r="D48" s="187"/>
      <c r="E48" s="59">
        <f t="shared" si="3"/>
        <v>0</v>
      </c>
      <c r="F48" s="59">
        <v>24</v>
      </c>
      <c r="G48" s="59">
        <f t="shared" si="4"/>
        <v>0</v>
      </c>
      <c r="H48" s="102"/>
      <c r="I48" s="55"/>
    </row>
    <row r="49" spans="1:9" s="1" customFormat="1" ht="10.5" customHeight="1" x14ac:dyDescent="0.55000000000000004">
      <c r="A49" s="85" t="s">
        <v>40</v>
      </c>
      <c r="B49" s="62" t="s">
        <v>304</v>
      </c>
      <c r="C49" s="59">
        <f t="shared" si="6"/>
        <v>11.899999999999999</v>
      </c>
      <c r="D49" s="187"/>
      <c r="E49" s="59">
        <f t="shared" si="3"/>
        <v>0</v>
      </c>
      <c r="F49" s="59">
        <v>17</v>
      </c>
      <c r="G49" s="59">
        <f t="shared" si="4"/>
        <v>0</v>
      </c>
      <c r="H49" s="102"/>
      <c r="I49" s="55"/>
    </row>
    <row r="50" spans="1:9" s="1" customFormat="1" ht="10.5" customHeight="1" x14ac:dyDescent="0.55000000000000004">
      <c r="A50" s="85" t="s">
        <v>41</v>
      </c>
      <c r="B50" s="62" t="s">
        <v>305</v>
      </c>
      <c r="C50" s="59">
        <f t="shared" si="6"/>
        <v>9.1</v>
      </c>
      <c r="D50" s="187"/>
      <c r="E50" s="59">
        <f t="shared" si="3"/>
        <v>0</v>
      </c>
      <c r="F50" s="59">
        <v>13</v>
      </c>
      <c r="G50" s="59">
        <f t="shared" si="4"/>
        <v>0</v>
      </c>
      <c r="H50" s="102"/>
      <c r="I50" s="55"/>
    </row>
    <row r="51" spans="1:9" s="1" customFormat="1" ht="10.5" customHeight="1" x14ac:dyDescent="0.55000000000000004">
      <c r="A51" s="56" t="s">
        <v>42</v>
      </c>
      <c r="B51" s="57" t="s">
        <v>302</v>
      </c>
      <c r="C51" s="59">
        <f t="shared" si="6"/>
        <v>6.3699999999999992</v>
      </c>
      <c r="D51" s="187"/>
      <c r="E51" s="59">
        <f t="shared" si="3"/>
        <v>0</v>
      </c>
      <c r="F51" s="59">
        <v>9.1</v>
      </c>
      <c r="G51" s="59">
        <f t="shared" si="4"/>
        <v>0</v>
      </c>
      <c r="H51" s="102"/>
      <c r="I51" s="55"/>
    </row>
    <row r="52" spans="1:9" s="1" customFormat="1" ht="10.5" customHeight="1" x14ac:dyDescent="0.55000000000000004">
      <c r="A52" s="56" t="s">
        <v>43</v>
      </c>
      <c r="B52" s="57" t="s">
        <v>450</v>
      </c>
      <c r="C52" s="59">
        <f t="shared" si="6"/>
        <v>5.6</v>
      </c>
      <c r="D52" s="187"/>
      <c r="E52" s="59">
        <f t="shared" si="3"/>
        <v>0</v>
      </c>
      <c r="F52" s="59">
        <v>8</v>
      </c>
      <c r="G52" s="59">
        <f t="shared" si="4"/>
        <v>0</v>
      </c>
      <c r="H52" s="102"/>
      <c r="I52" s="55"/>
    </row>
    <row r="53" spans="1:9" ht="12.6" customHeight="1" x14ac:dyDescent="0.55000000000000004">
      <c r="A53" s="185"/>
      <c r="B53" s="175" t="s">
        <v>436</v>
      </c>
      <c r="C53" s="130"/>
      <c r="D53" s="135"/>
      <c r="E53" s="130"/>
      <c r="F53" s="130"/>
      <c r="G53" s="130"/>
      <c r="H53" s="176"/>
      <c r="I53" s="168"/>
    </row>
    <row r="54" spans="1:9" s="1" customFormat="1" ht="10.5" customHeight="1" x14ac:dyDescent="0.55000000000000004">
      <c r="A54" s="85" t="s">
        <v>112</v>
      </c>
      <c r="B54" s="23" t="s">
        <v>441</v>
      </c>
      <c r="C54" s="59">
        <f>F54*(1+C$4)</f>
        <v>91</v>
      </c>
      <c r="D54" s="187"/>
      <c r="E54" s="59">
        <f t="shared" si="3"/>
        <v>0</v>
      </c>
      <c r="F54" s="59">
        <v>130</v>
      </c>
      <c r="G54" s="59">
        <f t="shared" si="4"/>
        <v>0</v>
      </c>
      <c r="H54" s="25"/>
      <c r="I54" s="55"/>
    </row>
    <row r="55" spans="1:9" s="1" customFormat="1" ht="10.5" customHeight="1" x14ac:dyDescent="0.55000000000000004">
      <c r="A55" s="85" t="s">
        <v>68</v>
      </c>
      <c r="B55" s="23" t="s">
        <v>440</v>
      </c>
      <c r="C55" s="59">
        <f>F55*(1+C$4)</f>
        <v>62.999999999999993</v>
      </c>
      <c r="D55" s="187"/>
      <c r="E55" s="59">
        <f t="shared" si="3"/>
        <v>0</v>
      </c>
      <c r="F55" s="59">
        <v>90</v>
      </c>
      <c r="G55" s="59">
        <f t="shared" si="4"/>
        <v>0</v>
      </c>
      <c r="H55" s="25"/>
      <c r="I55" s="55"/>
    </row>
    <row r="56" spans="1:9" s="1" customFormat="1" ht="10.5" customHeight="1" x14ac:dyDescent="0.55000000000000004">
      <c r="A56" s="33"/>
      <c r="B56" s="170" t="s">
        <v>446</v>
      </c>
      <c r="C56" s="130"/>
      <c r="D56" s="135"/>
      <c r="E56" s="130"/>
      <c r="F56" s="130"/>
      <c r="G56" s="130"/>
      <c r="H56" s="25"/>
      <c r="I56" s="55"/>
    </row>
    <row r="57" spans="1:9" s="3" customFormat="1" x14ac:dyDescent="0.55000000000000004">
      <c r="A57" s="64" t="s">
        <v>210</v>
      </c>
      <c r="B57" s="189" t="s">
        <v>451</v>
      </c>
      <c r="C57" s="59">
        <f t="shared" ref="C57:C71" si="7">F57*(1+C$4)</f>
        <v>175</v>
      </c>
      <c r="D57" s="187"/>
      <c r="E57" s="59">
        <f t="shared" si="3"/>
        <v>0</v>
      </c>
      <c r="F57" s="59">
        <v>250</v>
      </c>
      <c r="G57" s="59">
        <f t="shared" si="4"/>
        <v>0</v>
      </c>
      <c r="H57" s="25"/>
      <c r="I57" s="167"/>
    </row>
    <row r="58" spans="1:9" s="1" customFormat="1" ht="10.5" customHeight="1" x14ac:dyDescent="0.55000000000000004">
      <c r="A58" s="85" t="s">
        <v>175</v>
      </c>
      <c r="B58" s="23" t="s">
        <v>452</v>
      </c>
      <c r="C58" s="59">
        <f t="shared" si="7"/>
        <v>59.499999999999993</v>
      </c>
      <c r="D58" s="187"/>
      <c r="E58" s="59">
        <f t="shared" si="3"/>
        <v>0</v>
      </c>
      <c r="F58" s="59">
        <v>85</v>
      </c>
      <c r="G58" s="59">
        <f t="shared" si="4"/>
        <v>0</v>
      </c>
      <c r="H58" s="25"/>
      <c r="I58" s="55"/>
    </row>
    <row r="59" spans="1:9" s="1" customFormat="1" ht="10.5" customHeight="1" x14ac:dyDescent="0.55000000000000004">
      <c r="A59" s="85" t="s">
        <v>176</v>
      </c>
      <c r="B59" s="23" t="s">
        <v>453</v>
      </c>
      <c r="C59" s="59">
        <f t="shared" si="7"/>
        <v>59.499999999999993</v>
      </c>
      <c r="D59" s="187"/>
      <c r="E59" s="59">
        <f t="shared" si="3"/>
        <v>0</v>
      </c>
      <c r="F59" s="59">
        <v>85</v>
      </c>
      <c r="G59" s="59">
        <f t="shared" si="4"/>
        <v>0</v>
      </c>
      <c r="H59" s="25"/>
      <c r="I59" s="55"/>
    </row>
    <row r="60" spans="1:9" s="1" customFormat="1" ht="10.5" customHeight="1" x14ac:dyDescent="0.55000000000000004">
      <c r="A60" s="85" t="s">
        <v>177</v>
      </c>
      <c r="B60" s="23" t="s">
        <v>454</v>
      </c>
      <c r="C60" s="59">
        <f t="shared" si="7"/>
        <v>66.5</v>
      </c>
      <c r="D60" s="187"/>
      <c r="E60" s="59">
        <f t="shared" si="3"/>
        <v>0</v>
      </c>
      <c r="F60" s="59">
        <v>95</v>
      </c>
      <c r="G60" s="59">
        <f t="shared" si="4"/>
        <v>0</v>
      </c>
      <c r="H60" s="25"/>
      <c r="I60" s="55"/>
    </row>
    <row r="61" spans="1:9" s="1" customFormat="1" ht="10.5" customHeight="1" x14ac:dyDescent="0.55000000000000004">
      <c r="A61" s="85" t="s">
        <v>178</v>
      </c>
      <c r="B61" s="23" t="s">
        <v>455</v>
      </c>
      <c r="C61" s="59">
        <f t="shared" si="7"/>
        <v>66.5</v>
      </c>
      <c r="D61" s="187"/>
      <c r="E61" s="59">
        <f t="shared" si="3"/>
        <v>0</v>
      </c>
      <c r="F61" s="59">
        <v>95</v>
      </c>
      <c r="G61" s="59">
        <f t="shared" si="4"/>
        <v>0</v>
      </c>
      <c r="H61" s="102"/>
      <c r="I61" s="55"/>
    </row>
    <row r="62" spans="1:9" s="1" customFormat="1" ht="10.5" customHeight="1" x14ac:dyDescent="0.55000000000000004">
      <c r="A62" s="85" t="s">
        <v>179</v>
      </c>
      <c r="B62" s="23" t="s">
        <v>456</v>
      </c>
      <c r="C62" s="59">
        <f t="shared" si="7"/>
        <v>73.5</v>
      </c>
      <c r="D62" s="187"/>
      <c r="E62" s="59">
        <f t="shared" si="3"/>
        <v>0</v>
      </c>
      <c r="F62" s="59">
        <v>105</v>
      </c>
      <c r="G62" s="59">
        <f t="shared" si="4"/>
        <v>0</v>
      </c>
      <c r="H62" s="102"/>
      <c r="I62" s="55"/>
    </row>
    <row r="63" spans="1:9" s="1" customFormat="1" ht="10.5" customHeight="1" x14ac:dyDescent="0.55000000000000004">
      <c r="A63" s="85" t="s">
        <v>180</v>
      </c>
      <c r="B63" s="23" t="s">
        <v>457</v>
      </c>
      <c r="C63" s="59">
        <f t="shared" si="7"/>
        <v>73.5</v>
      </c>
      <c r="D63" s="187"/>
      <c r="E63" s="59">
        <f t="shared" si="3"/>
        <v>0</v>
      </c>
      <c r="F63" s="59">
        <v>105</v>
      </c>
      <c r="G63" s="59">
        <f t="shared" si="4"/>
        <v>0</v>
      </c>
      <c r="H63" s="102"/>
      <c r="I63" s="55"/>
    </row>
    <row r="64" spans="1:9" s="1" customFormat="1" ht="10.5" customHeight="1" x14ac:dyDescent="0.55000000000000004">
      <c r="A64" s="85" t="s">
        <v>181</v>
      </c>
      <c r="B64" s="23" t="s">
        <v>458</v>
      </c>
      <c r="C64" s="59">
        <f t="shared" si="7"/>
        <v>73.5</v>
      </c>
      <c r="D64" s="187"/>
      <c r="E64" s="59">
        <f t="shared" si="3"/>
        <v>0</v>
      </c>
      <c r="F64" s="59">
        <v>105</v>
      </c>
      <c r="G64" s="59">
        <f t="shared" si="4"/>
        <v>0</v>
      </c>
      <c r="H64" s="102"/>
      <c r="I64" s="55"/>
    </row>
    <row r="65" spans="1:9" s="1" customFormat="1" ht="10.5" customHeight="1" x14ac:dyDescent="0.55000000000000004">
      <c r="A65" s="85" t="s">
        <v>69</v>
      </c>
      <c r="B65" s="62" t="s">
        <v>324</v>
      </c>
      <c r="C65" s="59">
        <f t="shared" si="7"/>
        <v>979.99999999999989</v>
      </c>
      <c r="D65" s="187"/>
      <c r="E65" s="59">
        <f t="shared" si="3"/>
        <v>0</v>
      </c>
      <c r="F65" s="59">
        <v>1400</v>
      </c>
      <c r="G65" s="59">
        <f t="shared" si="4"/>
        <v>0</v>
      </c>
      <c r="H65" s="102"/>
      <c r="I65" s="55"/>
    </row>
    <row r="66" spans="1:9" s="1" customFormat="1" x14ac:dyDescent="0.55000000000000004">
      <c r="A66" s="85" t="s">
        <v>88</v>
      </c>
      <c r="B66" s="62" t="s">
        <v>323</v>
      </c>
      <c r="C66" s="59">
        <f t="shared" si="7"/>
        <v>62.999999999999993</v>
      </c>
      <c r="D66" s="187"/>
      <c r="E66" s="59">
        <f t="shared" si="3"/>
        <v>0</v>
      </c>
      <c r="F66" s="59">
        <v>90</v>
      </c>
      <c r="G66" s="59">
        <f t="shared" si="4"/>
        <v>0</v>
      </c>
      <c r="H66" s="102"/>
      <c r="I66" s="55"/>
    </row>
    <row r="67" spans="1:9" x14ac:dyDescent="0.55000000000000004">
      <c r="A67" s="85" t="s">
        <v>70</v>
      </c>
      <c r="B67" s="62" t="s">
        <v>325</v>
      </c>
      <c r="C67" s="59">
        <f t="shared" si="7"/>
        <v>62.999999999999993</v>
      </c>
      <c r="D67" s="187"/>
      <c r="E67" s="59">
        <f t="shared" si="3"/>
        <v>0</v>
      </c>
      <c r="F67" s="59">
        <v>90</v>
      </c>
      <c r="G67" s="59">
        <f t="shared" si="4"/>
        <v>0</v>
      </c>
      <c r="H67" s="177"/>
      <c r="I67" s="168"/>
    </row>
    <row r="68" spans="1:9" s="1" customFormat="1" ht="10.5" customHeight="1" x14ac:dyDescent="0.55000000000000004">
      <c r="A68" s="85" t="s">
        <v>89</v>
      </c>
      <c r="B68" s="62" t="s">
        <v>326</v>
      </c>
      <c r="C68" s="59">
        <f t="shared" si="7"/>
        <v>70</v>
      </c>
      <c r="D68" s="187"/>
      <c r="E68" s="59">
        <f t="shared" si="3"/>
        <v>0</v>
      </c>
      <c r="F68" s="59">
        <v>100</v>
      </c>
      <c r="G68" s="59">
        <f t="shared" si="4"/>
        <v>0</v>
      </c>
      <c r="H68" s="102"/>
      <c r="I68" s="55"/>
    </row>
    <row r="69" spans="1:9" s="1" customFormat="1" ht="10.5" customHeight="1" x14ac:dyDescent="0.55000000000000004">
      <c r="A69" s="85" t="s">
        <v>71</v>
      </c>
      <c r="B69" s="62" t="s">
        <v>327</v>
      </c>
      <c r="C69" s="59">
        <f t="shared" si="7"/>
        <v>70</v>
      </c>
      <c r="D69" s="187"/>
      <c r="E69" s="59">
        <f t="shared" si="3"/>
        <v>0</v>
      </c>
      <c r="F69" s="59">
        <v>100</v>
      </c>
      <c r="G69" s="59">
        <f t="shared" si="4"/>
        <v>0</v>
      </c>
      <c r="H69" s="102"/>
      <c r="I69" s="55"/>
    </row>
    <row r="70" spans="1:9" s="1" customFormat="1" ht="10.5" customHeight="1" x14ac:dyDescent="0.55000000000000004">
      <c r="A70" s="85" t="s">
        <v>72</v>
      </c>
      <c r="B70" s="62" t="s">
        <v>328</v>
      </c>
      <c r="C70" s="59">
        <f t="shared" si="7"/>
        <v>70</v>
      </c>
      <c r="D70" s="187"/>
      <c r="E70" s="59">
        <f t="shared" ref="E70:E94" si="8">D70*C70</f>
        <v>0</v>
      </c>
      <c r="F70" s="59">
        <v>100</v>
      </c>
      <c r="G70" s="59">
        <f t="shared" ref="G70:G94" si="9">D70*F70</f>
        <v>0</v>
      </c>
      <c r="H70" s="102"/>
      <c r="I70" s="55"/>
    </row>
    <row r="71" spans="1:9" s="1" customFormat="1" ht="10.5" customHeight="1" x14ac:dyDescent="0.55000000000000004">
      <c r="A71" s="85" t="s">
        <v>73</v>
      </c>
      <c r="B71" s="62" t="s">
        <v>329</v>
      </c>
      <c r="C71" s="59">
        <f t="shared" si="7"/>
        <v>70</v>
      </c>
      <c r="D71" s="187"/>
      <c r="E71" s="59">
        <f t="shared" si="8"/>
        <v>0</v>
      </c>
      <c r="F71" s="59">
        <v>100</v>
      </c>
      <c r="G71" s="59">
        <f t="shared" si="9"/>
        <v>0</v>
      </c>
      <c r="H71" s="102"/>
      <c r="I71" s="55"/>
    </row>
    <row r="72" spans="1:9" s="1" customFormat="1" ht="10.5" customHeight="1" x14ac:dyDescent="0.55000000000000004">
      <c r="A72" s="33"/>
      <c r="B72" s="170" t="s">
        <v>432</v>
      </c>
      <c r="C72" s="130"/>
      <c r="D72" s="135"/>
      <c r="E72" s="130"/>
      <c r="F72" s="130"/>
      <c r="G72" s="130"/>
      <c r="H72" s="102"/>
      <c r="I72" s="55"/>
    </row>
    <row r="73" spans="1:9" s="1" customFormat="1" ht="10.5" customHeight="1" x14ac:dyDescent="0.55000000000000004">
      <c r="A73" s="157" t="s">
        <v>105</v>
      </c>
      <c r="B73" s="57" t="s">
        <v>312</v>
      </c>
      <c r="C73" s="59">
        <f>F73*(1+C$4)</f>
        <v>4.8999999999999995</v>
      </c>
      <c r="D73" s="187"/>
      <c r="E73" s="59">
        <f t="shared" si="8"/>
        <v>0</v>
      </c>
      <c r="F73" s="59">
        <v>7</v>
      </c>
      <c r="G73" s="59">
        <f t="shared" si="9"/>
        <v>0</v>
      </c>
      <c r="H73" s="102"/>
      <c r="I73" s="55"/>
    </row>
    <row r="74" spans="1:9" s="1" customFormat="1" ht="10.5" customHeight="1" x14ac:dyDescent="0.55000000000000004">
      <c r="A74" s="56" t="s">
        <v>61</v>
      </c>
      <c r="B74" s="57" t="s">
        <v>313</v>
      </c>
      <c r="C74" s="59">
        <f>F74*(1+C$4)</f>
        <v>9.1</v>
      </c>
      <c r="D74" s="187"/>
      <c r="E74" s="59">
        <f t="shared" si="8"/>
        <v>0</v>
      </c>
      <c r="F74" s="59">
        <v>13</v>
      </c>
      <c r="G74" s="59">
        <f t="shared" si="9"/>
        <v>0</v>
      </c>
      <c r="H74" s="102"/>
      <c r="I74" s="55"/>
    </row>
    <row r="75" spans="1:9" s="1" customFormat="1" ht="10.5" customHeight="1" x14ac:dyDescent="0.55000000000000004">
      <c r="A75" s="56" t="s">
        <v>62</v>
      </c>
      <c r="B75" s="57" t="s">
        <v>314</v>
      </c>
      <c r="C75" s="59">
        <f>F75*(1+C$4)</f>
        <v>9.1</v>
      </c>
      <c r="D75" s="187"/>
      <c r="E75" s="59">
        <f t="shared" si="8"/>
        <v>0</v>
      </c>
      <c r="F75" s="59">
        <v>13</v>
      </c>
      <c r="G75" s="59">
        <f t="shared" si="9"/>
        <v>0</v>
      </c>
      <c r="H75" s="102"/>
      <c r="I75" s="55"/>
    </row>
    <row r="76" spans="1:9" x14ac:dyDescent="0.55000000000000004">
      <c r="A76" s="185"/>
      <c r="B76" s="174" t="s">
        <v>442</v>
      </c>
      <c r="C76" s="130"/>
      <c r="D76" s="135"/>
      <c r="E76" s="130"/>
      <c r="F76" s="130"/>
      <c r="G76" s="130"/>
      <c r="H76" s="177"/>
      <c r="I76" s="168"/>
    </row>
    <row r="77" spans="1:9" s="1" customFormat="1" x14ac:dyDescent="0.55000000000000004">
      <c r="A77" s="153" t="s">
        <v>114</v>
      </c>
      <c r="B77" s="191" t="s">
        <v>331</v>
      </c>
      <c r="C77" s="59">
        <f t="shared" ref="C77:C87" si="10">F77*(1+C$4)</f>
        <v>91</v>
      </c>
      <c r="D77" s="187"/>
      <c r="E77" s="59">
        <f t="shared" si="8"/>
        <v>0</v>
      </c>
      <c r="F77" s="59">
        <v>130</v>
      </c>
      <c r="G77" s="59">
        <f t="shared" si="9"/>
        <v>0</v>
      </c>
      <c r="H77" s="102"/>
      <c r="I77" s="55"/>
    </row>
    <row r="78" spans="1:9" s="1" customFormat="1" x14ac:dyDescent="0.55000000000000004">
      <c r="A78" s="153" t="s">
        <v>131</v>
      </c>
      <c r="B78" s="191" t="s">
        <v>130</v>
      </c>
      <c r="C78" s="59">
        <f t="shared" si="10"/>
        <v>29.4</v>
      </c>
      <c r="D78" s="187"/>
      <c r="E78" s="59">
        <f t="shared" si="8"/>
        <v>0</v>
      </c>
      <c r="F78" s="59">
        <v>42</v>
      </c>
      <c r="G78" s="59">
        <f t="shared" si="9"/>
        <v>0</v>
      </c>
      <c r="H78" s="102"/>
      <c r="I78" s="55"/>
    </row>
    <row r="79" spans="1:9" s="1" customFormat="1" ht="10.5" customHeight="1" x14ac:dyDescent="0.55000000000000004">
      <c r="A79" s="56" t="s">
        <v>59</v>
      </c>
      <c r="B79" s="57" t="s">
        <v>445</v>
      </c>
      <c r="C79" s="59">
        <f t="shared" si="10"/>
        <v>49</v>
      </c>
      <c r="D79" s="187"/>
      <c r="E79" s="59">
        <f t="shared" si="8"/>
        <v>0</v>
      </c>
      <c r="F79" s="59">
        <v>70</v>
      </c>
      <c r="G79" s="59">
        <f t="shared" si="9"/>
        <v>0</v>
      </c>
      <c r="H79" s="102"/>
      <c r="I79" s="55"/>
    </row>
    <row r="80" spans="1:9" s="1" customFormat="1" ht="10.5" customHeight="1" x14ac:dyDescent="0.55000000000000004">
      <c r="A80" s="56" t="s">
        <v>64</v>
      </c>
      <c r="B80" s="57" t="s">
        <v>320</v>
      </c>
      <c r="C80" s="59">
        <f t="shared" si="10"/>
        <v>35.699999999999996</v>
      </c>
      <c r="D80" s="187"/>
      <c r="E80" s="59">
        <f t="shared" si="8"/>
        <v>0</v>
      </c>
      <c r="F80" s="59">
        <v>51</v>
      </c>
      <c r="G80" s="59">
        <f t="shared" si="9"/>
        <v>0</v>
      </c>
      <c r="H80" s="102"/>
      <c r="I80" s="55"/>
    </row>
    <row r="81" spans="1:136" s="1" customFormat="1" ht="10.5" customHeight="1" x14ac:dyDescent="0.55000000000000004">
      <c r="A81" s="56" t="s">
        <v>182</v>
      </c>
      <c r="B81" s="57" t="s">
        <v>321</v>
      </c>
      <c r="C81" s="59">
        <f t="shared" si="10"/>
        <v>18.2</v>
      </c>
      <c r="D81" s="187"/>
      <c r="E81" s="59">
        <f t="shared" si="8"/>
        <v>0</v>
      </c>
      <c r="F81" s="59">
        <v>26</v>
      </c>
      <c r="G81" s="59">
        <f t="shared" si="9"/>
        <v>0</v>
      </c>
      <c r="H81" s="102"/>
      <c r="I81" s="55"/>
    </row>
    <row r="82" spans="1:136" s="1" customFormat="1" ht="10.5" customHeight="1" x14ac:dyDescent="0.55000000000000004">
      <c r="A82" s="56" t="s">
        <v>183</v>
      </c>
      <c r="B82" s="57" t="s">
        <v>322</v>
      </c>
      <c r="C82" s="59">
        <f t="shared" si="10"/>
        <v>18.2</v>
      </c>
      <c r="D82" s="187"/>
      <c r="E82" s="59">
        <f t="shared" si="8"/>
        <v>0</v>
      </c>
      <c r="F82" s="59">
        <v>26</v>
      </c>
      <c r="G82" s="59">
        <f t="shared" si="9"/>
        <v>0</v>
      </c>
      <c r="H82" s="102"/>
      <c r="I82" s="55"/>
    </row>
    <row r="83" spans="1:136" s="1" customFormat="1" ht="10.5" customHeight="1" x14ac:dyDescent="0.55000000000000004">
      <c r="A83" s="56" t="s">
        <v>87</v>
      </c>
      <c r="B83" s="57" t="s">
        <v>315</v>
      </c>
      <c r="C83" s="59">
        <f t="shared" si="10"/>
        <v>40.599999999999994</v>
      </c>
      <c r="D83" s="187"/>
      <c r="E83" s="59">
        <f t="shared" si="8"/>
        <v>0</v>
      </c>
      <c r="F83" s="59">
        <v>58</v>
      </c>
      <c r="G83" s="59">
        <f t="shared" si="9"/>
        <v>0</v>
      </c>
      <c r="H83" s="102"/>
      <c r="I83" s="55"/>
    </row>
    <row r="84" spans="1:136" s="1" customFormat="1" ht="10.5" customHeight="1" x14ac:dyDescent="0.55000000000000004">
      <c r="A84" s="56" t="s">
        <v>203</v>
      </c>
      <c r="B84" s="192" t="s">
        <v>316</v>
      </c>
      <c r="C84" s="59">
        <f t="shared" si="10"/>
        <v>42</v>
      </c>
      <c r="D84" s="187"/>
      <c r="E84" s="59">
        <f t="shared" si="8"/>
        <v>0</v>
      </c>
      <c r="F84" s="59">
        <v>60</v>
      </c>
      <c r="G84" s="59">
        <f t="shared" si="9"/>
        <v>0</v>
      </c>
      <c r="H84" s="102"/>
      <c r="I84" s="55"/>
    </row>
    <row r="85" spans="1:136" s="1" customFormat="1" ht="10.5" customHeight="1" x14ac:dyDescent="0.55000000000000004">
      <c r="A85" s="56" t="s">
        <v>204</v>
      </c>
      <c r="B85" s="192" t="s">
        <v>317</v>
      </c>
      <c r="C85" s="59">
        <f t="shared" si="10"/>
        <v>43.4</v>
      </c>
      <c r="D85" s="187"/>
      <c r="E85" s="59">
        <f t="shared" si="8"/>
        <v>0</v>
      </c>
      <c r="F85" s="59">
        <v>62</v>
      </c>
      <c r="G85" s="59">
        <f t="shared" si="9"/>
        <v>0</v>
      </c>
      <c r="H85" s="102"/>
      <c r="I85" s="55"/>
    </row>
    <row r="86" spans="1:136" s="1" customFormat="1" ht="10.5" customHeight="1" x14ac:dyDescent="0.55000000000000004">
      <c r="A86" s="56" t="s">
        <v>202</v>
      </c>
      <c r="B86" s="57" t="s">
        <v>318</v>
      </c>
      <c r="C86" s="59">
        <f t="shared" si="10"/>
        <v>44.8</v>
      </c>
      <c r="D86" s="187"/>
      <c r="E86" s="59">
        <f t="shared" si="8"/>
        <v>0</v>
      </c>
      <c r="F86" s="59">
        <v>64</v>
      </c>
      <c r="G86" s="59">
        <f t="shared" si="9"/>
        <v>0</v>
      </c>
      <c r="H86" s="102"/>
      <c r="I86" s="55"/>
    </row>
    <row r="87" spans="1:136" s="1" customFormat="1" ht="10.5" customHeight="1" x14ac:dyDescent="0.55000000000000004">
      <c r="A87" s="56" t="s">
        <v>65</v>
      </c>
      <c r="B87" s="57" t="s">
        <v>310</v>
      </c>
      <c r="C87" s="59">
        <f t="shared" si="10"/>
        <v>206.5</v>
      </c>
      <c r="D87" s="187"/>
      <c r="E87" s="59">
        <f t="shared" si="8"/>
        <v>0</v>
      </c>
      <c r="F87" s="59">
        <v>295</v>
      </c>
      <c r="G87" s="59">
        <f t="shared" si="9"/>
        <v>0</v>
      </c>
      <c r="H87" s="102"/>
      <c r="I87" s="55"/>
    </row>
    <row r="88" spans="1:136" s="1" customFormat="1" ht="10.5" customHeight="1" x14ac:dyDescent="0.55000000000000004">
      <c r="A88" s="33"/>
      <c r="B88" s="175" t="s">
        <v>435</v>
      </c>
      <c r="C88" s="130"/>
      <c r="D88" s="135"/>
      <c r="E88" s="130"/>
      <c r="F88" s="130"/>
      <c r="G88" s="130"/>
      <c r="H88" s="102"/>
      <c r="I88" s="55"/>
    </row>
    <row r="89" spans="1:136" s="1" customFormat="1" ht="10.5" customHeight="1" x14ac:dyDescent="0.55000000000000004">
      <c r="A89" s="56" t="s">
        <v>716</v>
      </c>
      <c r="B89" s="57" t="s">
        <v>524</v>
      </c>
      <c r="C89" s="59">
        <f t="shared" ref="C89:C94" si="11">F89*(1+C$4)</f>
        <v>698.59999999999991</v>
      </c>
      <c r="D89" s="187"/>
      <c r="E89" s="59">
        <f t="shared" si="8"/>
        <v>0</v>
      </c>
      <c r="F89" s="59">
        <v>998</v>
      </c>
      <c r="G89" s="59">
        <f t="shared" si="9"/>
        <v>0</v>
      </c>
      <c r="H89" s="102"/>
      <c r="I89" s="55"/>
    </row>
    <row r="90" spans="1:136" s="1" customFormat="1" ht="10.5" customHeight="1" x14ac:dyDescent="0.55000000000000004">
      <c r="A90" s="64" t="s">
        <v>762</v>
      </c>
      <c r="B90" s="57" t="s">
        <v>761</v>
      </c>
      <c r="C90" s="59">
        <f t="shared" si="11"/>
        <v>1085</v>
      </c>
      <c r="D90" s="187"/>
      <c r="E90" s="59">
        <f t="shared" si="8"/>
        <v>0</v>
      </c>
      <c r="F90" s="59">
        <v>1550</v>
      </c>
      <c r="G90" s="59">
        <f t="shared" si="9"/>
        <v>0</v>
      </c>
      <c r="H90" s="102"/>
      <c r="I90" s="55"/>
    </row>
    <row r="91" spans="1:136" s="1" customFormat="1" ht="10.5" customHeight="1" x14ac:dyDescent="0.55000000000000004">
      <c r="A91" s="64" t="s">
        <v>715</v>
      </c>
      <c r="B91" s="57" t="s">
        <v>760</v>
      </c>
      <c r="C91" s="59">
        <f t="shared" si="11"/>
        <v>1398.6</v>
      </c>
      <c r="D91" s="187"/>
      <c r="E91" s="59">
        <f t="shared" si="8"/>
        <v>0</v>
      </c>
      <c r="F91" s="59">
        <v>1998</v>
      </c>
      <c r="G91" s="59">
        <f t="shared" si="9"/>
        <v>0</v>
      </c>
      <c r="H91" s="102"/>
      <c r="I91" s="55"/>
    </row>
    <row r="92" spans="1:136" s="1" customFormat="1" ht="10.5" customHeight="1" x14ac:dyDescent="0.55000000000000004">
      <c r="A92" s="56" t="s">
        <v>67</v>
      </c>
      <c r="B92" s="57" t="s">
        <v>434</v>
      </c>
      <c r="C92" s="59">
        <f t="shared" si="11"/>
        <v>418.59999999999997</v>
      </c>
      <c r="D92" s="187"/>
      <c r="E92" s="59">
        <f t="shared" si="8"/>
        <v>0</v>
      </c>
      <c r="F92" s="59">
        <v>598</v>
      </c>
      <c r="G92" s="59">
        <f t="shared" si="9"/>
        <v>0</v>
      </c>
      <c r="H92" s="102"/>
      <c r="I92" s="55"/>
    </row>
    <row r="93" spans="1:136" s="1" customFormat="1" ht="10.5" customHeight="1" x14ac:dyDescent="0.55000000000000004">
      <c r="A93" s="56" t="s">
        <v>66</v>
      </c>
      <c r="B93" s="57" t="s">
        <v>433</v>
      </c>
      <c r="C93" s="59">
        <f t="shared" si="11"/>
        <v>84</v>
      </c>
      <c r="D93" s="187"/>
      <c r="E93" s="59">
        <f t="shared" si="8"/>
        <v>0</v>
      </c>
      <c r="F93" s="59">
        <v>120</v>
      </c>
      <c r="G93" s="59">
        <f t="shared" si="9"/>
        <v>0</v>
      </c>
      <c r="H93" s="102"/>
      <c r="I93" s="55"/>
    </row>
    <row r="94" spans="1:136" s="1" customFormat="1" ht="10.5" customHeight="1" x14ac:dyDescent="0.55000000000000004">
      <c r="A94" s="64" t="s">
        <v>655</v>
      </c>
      <c r="B94" s="160" t="s">
        <v>656</v>
      </c>
      <c r="C94" s="59">
        <f t="shared" si="11"/>
        <v>105</v>
      </c>
      <c r="D94" s="187"/>
      <c r="E94" s="59">
        <f t="shared" si="8"/>
        <v>0</v>
      </c>
      <c r="F94" s="59">
        <v>150</v>
      </c>
      <c r="G94" s="59">
        <f t="shared" si="9"/>
        <v>0</v>
      </c>
      <c r="H94" s="102"/>
      <c r="I94" s="55"/>
    </row>
    <row r="95" spans="1:136" s="2" customFormat="1" ht="10.5" customHeight="1" x14ac:dyDescent="0.55000000000000004">
      <c r="A95" s="28"/>
      <c r="B95" s="170" t="s">
        <v>819</v>
      </c>
      <c r="C95" s="130"/>
      <c r="D95" s="138"/>
      <c r="E95" s="130"/>
      <c r="F95" s="131"/>
      <c r="G95" s="130"/>
      <c r="H95" s="25"/>
      <c r="I95" s="167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</row>
    <row r="96" spans="1:136" s="1" customFormat="1" ht="10.5" customHeight="1" x14ac:dyDescent="0.55000000000000004">
      <c r="A96" s="146" t="s">
        <v>614</v>
      </c>
      <c r="B96" s="62" t="s">
        <v>615</v>
      </c>
      <c r="C96" s="59">
        <f t="shared" ref="C96:C115" si="12">F96*(1+C$4)</f>
        <v>108.21212499999997</v>
      </c>
      <c r="D96" s="141"/>
      <c r="E96" s="59">
        <f t="shared" ref="E96:E115" si="13">D96*C96</f>
        <v>0</v>
      </c>
      <c r="F96" s="58">
        <v>154.58874999999998</v>
      </c>
      <c r="G96" s="59">
        <f t="shared" ref="G96:G115" si="14">D96*F96</f>
        <v>0</v>
      </c>
      <c r="H96" s="102"/>
      <c r="I96" s="55"/>
    </row>
    <row r="97" spans="1:9" s="1" customFormat="1" ht="10.5" customHeight="1" x14ac:dyDescent="0.55000000000000004">
      <c r="A97" s="146" t="s">
        <v>616</v>
      </c>
      <c r="B97" s="62" t="s">
        <v>617</v>
      </c>
      <c r="C97" s="59">
        <f t="shared" si="12"/>
        <v>71.121749999999992</v>
      </c>
      <c r="D97" s="141"/>
      <c r="E97" s="59">
        <f t="shared" si="13"/>
        <v>0</v>
      </c>
      <c r="F97" s="58">
        <v>101.60249999999999</v>
      </c>
      <c r="G97" s="59">
        <f t="shared" si="14"/>
        <v>0</v>
      </c>
      <c r="H97" s="102"/>
      <c r="I97" s="55"/>
    </row>
    <row r="98" spans="1:9" s="1" customFormat="1" ht="10.5" customHeight="1" x14ac:dyDescent="0.55000000000000004">
      <c r="A98" s="146" t="s">
        <v>618</v>
      </c>
      <c r="B98" s="62" t="s">
        <v>619</v>
      </c>
      <c r="C98" s="59">
        <f t="shared" si="12"/>
        <v>71.121749999999992</v>
      </c>
      <c r="D98" s="141"/>
      <c r="E98" s="59">
        <f t="shared" si="13"/>
        <v>0</v>
      </c>
      <c r="F98" s="58">
        <v>101.60249999999999</v>
      </c>
      <c r="G98" s="59">
        <f t="shared" si="14"/>
        <v>0</v>
      </c>
      <c r="H98" s="102"/>
      <c r="I98" s="55"/>
    </row>
    <row r="99" spans="1:9" s="1" customFormat="1" ht="10.5" customHeight="1" x14ac:dyDescent="0.55000000000000004">
      <c r="A99" s="146" t="s">
        <v>620</v>
      </c>
      <c r="B99" s="62" t="s">
        <v>621</v>
      </c>
      <c r="C99" s="59">
        <f t="shared" si="12"/>
        <v>71.121749999999992</v>
      </c>
      <c r="D99" s="141"/>
      <c r="E99" s="59">
        <f t="shared" si="13"/>
        <v>0</v>
      </c>
      <c r="F99" s="58">
        <v>101.60249999999999</v>
      </c>
      <c r="G99" s="59">
        <f t="shared" si="14"/>
        <v>0</v>
      </c>
      <c r="H99" s="102"/>
      <c r="I99" s="55"/>
    </row>
    <row r="100" spans="1:9" s="1" customFormat="1" ht="10.5" customHeight="1" x14ac:dyDescent="0.55000000000000004">
      <c r="A100" s="146" t="s">
        <v>622</v>
      </c>
      <c r="B100" s="62" t="s">
        <v>623</v>
      </c>
      <c r="C100" s="59">
        <f t="shared" si="12"/>
        <v>71.121749999999992</v>
      </c>
      <c r="D100" s="141"/>
      <c r="E100" s="59">
        <f t="shared" si="13"/>
        <v>0</v>
      </c>
      <c r="F100" s="58">
        <v>101.60249999999999</v>
      </c>
      <c r="G100" s="59">
        <f t="shared" si="14"/>
        <v>0</v>
      </c>
      <c r="H100" s="102"/>
      <c r="I100" s="55"/>
    </row>
    <row r="101" spans="1:9" s="1" customFormat="1" ht="10.5" customHeight="1" x14ac:dyDescent="0.55000000000000004">
      <c r="A101" s="146" t="s">
        <v>624</v>
      </c>
      <c r="B101" s="62" t="s">
        <v>625</v>
      </c>
      <c r="C101" s="59">
        <f t="shared" si="12"/>
        <v>88.519812499999972</v>
      </c>
      <c r="D101" s="141"/>
      <c r="E101" s="59">
        <f t="shared" si="13"/>
        <v>0</v>
      </c>
      <c r="F101" s="58">
        <v>126.45687499999997</v>
      </c>
      <c r="G101" s="59">
        <f t="shared" si="14"/>
        <v>0</v>
      </c>
      <c r="H101" s="102"/>
      <c r="I101" s="55"/>
    </row>
    <row r="102" spans="1:9" s="1" customFormat="1" ht="10.5" customHeight="1" x14ac:dyDescent="0.55000000000000004">
      <c r="A102" s="146" t="s">
        <v>626</v>
      </c>
      <c r="B102" s="62" t="s">
        <v>627</v>
      </c>
      <c r="C102" s="59">
        <f t="shared" si="12"/>
        <v>59.65049999999998</v>
      </c>
      <c r="D102" s="141"/>
      <c r="E102" s="59">
        <f t="shared" si="13"/>
        <v>0</v>
      </c>
      <c r="F102" s="58">
        <v>85.214999999999975</v>
      </c>
      <c r="G102" s="59">
        <f t="shared" si="14"/>
        <v>0</v>
      </c>
      <c r="H102" s="102"/>
      <c r="I102" s="55"/>
    </row>
    <row r="103" spans="1:9" s="1" customFormat="1" ht="10.5" customHeight="1" x14ac:dyDescent="0.55000000000000004">
      <c r="A103" s="146" t="s">
        <v>628</v>
      </c>
      <c r="B103" s="62" t="s">
        <v>629</v>
      </c>
      <c r="C103" s="59">
        <f t="shared" si="12"/>
        <v>59.65049999999998</v>
      </c>
      <c r="D103" s="141"/>
      <c r="E103" s="59">
        <f t="shared" si="13"/>
        <v>0</v>
      </c>
      <c r="F103" s="58">
        <v>85.214999999999975</v>
      </c>
      <c r="G103" s="59">
        <f t="shared" si="14"/>
        <v>0</v>
      </c>
      <c r="H103" s="102"/>
      <c r="I103" s="55"/>
    </row>
    <row r="104" spans="1:9" s="1" customFormat="1" ht="10.5" customHeight="1" x14ac:dyDescent="0.55000000000000004">
      <c r="A104" s="146" t="s">
        <v>630</v>
      </c>
      <c r="B104" s="62" t="s">
        <v>631</v>
      </c>
      <c r="C104" s="59">
        <f t="shared" si="12"/>
        <v>59.65049999999998</v>
      </c>
      <c r="D104" s="141"/>
      <c r="E104" s="59">
        <f t="shared" si="13"/>
        <v>0</v>
      </c>
      <c r="F104" s="58">
        <v>85.214999999999975</v>
      </c>
      <c r="G104" s="59">
        <f t="shared" si="14"/>
        <v>0</v>
      </c>
      <c r="H104" s="102"/>
      <c r="I104" s="55"/>
    </row>
    <row r="105" spans="1:9" s="1" customFormat="1" ht="10.5" customHeight="1" x14ac:dyDescent="0.55000000000000004">
      <c r="A105" s="146" t="s">
        <v>632</v>
      </c>
      <c r="B105" s="62" t="s">
        <v>633</v>
      </c>
      <c r="C105" s="59">
        <f t="shared" si="12"/>
        <v>59.65049999999998</v>
      </c>
      <c r="D105" s="141"/>
      <c r="E105" s="59">
        <f t="shared" si="13"/>
        <v>0</v>
      </c>
      <c r="F105" s="58">
        <v>85.214999999999975</v>
      </c>
      <c r="G105" s="59">
        <f t="shared" si="14"/>
        <v>0</v>
      </c>
      <c r="H105" s="102"/>
      <c r="I105" s="55"/>
    </row>
    <row r="106" spans="1:9" s="1" customFormat="1" ht="10.5" customHeight="1" x14ac:dyDescent="0.55000000000000004">
      <c r="A106" s="146" t="s">
        <v>634</v>
      </c>
      <c r="B106" s="62" t="s">
        <v>635</v>
      </c>
      <c r="C106" s="59">
        <f t="shared" si="12"/>
        <v>59.65049999999998</v>
      </c>
      <c r="D106" s="141"/>
      <c r="E106" s="59">
        <f t="shared" si="13"/>
        <v>0</v>
      </c>
      <c r="F106" s="58">
        <v>85.214999999999975</v>
      </c>
      <c r="G106" s="59">
        <f t="shared" si="14"/>
        <v>0</v>
      </c>
      <c r="H106" s="102"/>
      <c r="I106" s="55"/>
    </row>
    <row r="107" spans="1:9" s="1" customFormat="1" ht="10.5" customHeight="1" x14ac:dyDescent="0.55000000000000004">
      <c r="A107" s="146" t="s">
        <v>636</v>
      </c>
      <c r="B107" s="62" t="s">
        <v>637</v>
      </c>
      <c r="C107" s="59">
        <f t="shared" si="12"/>
        <v>59.65049999999998</v>
      </c>
      <c r="D107" s="141"/>
      <c r="E107" s="59">
        <f t="shared" si="13"/>
        <v>0</v>
      </c>
      <c r="F107" s="58">
        <v>85.214999999999975</v>
      </c>
      <c r="G107" s="59">
        <f t="shared" si="14"/>
        <v>0</v>
      </c>
      <c r="H107" s="102"/>
      <c r="I107" s="55"/>
    </row>
    <row r="108" spans="1:9" s="1" customFormat="1" ht="10.5" customHeight="1" x14ac:dyDescent="0.55000000000000004">
      <c r="A108" s="146" t="s">
        <v>638</v>
      </c>
      <c r="B108" s="62" t="s">
        <v>639</v>
      </c>
      <c r="C108" s="59">
        <f t="shared" si="12"/>
        <v>40.914124999999991</v>
      </c>
      <c r="D108" s="141"/>
      <c r="E108" s="59">
        <f t="shared" si="13"/>
        <v>0</v>
      </c>
      <c r="F108" s="58">
        <v>58.44874999999999</v>
      </c>
      <c r="G108" s="59">
        <f t="shared" si="14"/>
        <v>0</v>
      </c>
      <c r="H108" s="102"/>
      <c r="I108" s="55"/>
    </row>
    <row r="109" spans="1:9" s="1" customFormat="1" ht="10.5" customHeight="1" x14ac:dyDescent="0.55000000000000004">
      <c r="A109" s="146" t="s">
        <v>640</v>
      </c>
      <c r="B109" s="62" t="s">
        <v>641</v>
      </c>
      <c r="C109" s="59">
        <f t="shared" si="12"/>
        <v>36.707999999999991</v>
      </c>
      <c r="D109" s="141"/>
      <c r="E109" s="59">
        <f t="shared" si="13"/>
        <v>0</v>
      </c>
      <c r="F109" s="58">
        <v>52.439999999999991</v>
      </c>
      <c r="G109" s="59">
        <f t="shared" si="14"/>
        <v>0</v>
      </c>
      <c r="H109" s="102"/>
      <c r="I109" s="55"/>
    </row>
    <row r="110" spans="1:9" s="1" customFormat="1" ht="10.5" customHeight="1" x14ac:dyDescent="0.55000000000000004">
      <c r="A110" s="146" t="s">
        <v>642</v>
      </c>
      <c r="B110" s="62" t="s">
        <v>643</v>
      </c>
      <c r="C110" s="59">
        <f t="shared" si="12"/>
        <v>36.707999999999991</v>
      </c>
      <c r="D110" s="141"/>
      <c r="E110" s="59">
        <f t="shared" si="13"/>
        <v>0</v>
      </c>
      <c r="F110" s="58">
        <v>52.439999999999991</v>
      </c>
      <c r="G110" s="59">
        <f t="shared" si="14"/>
        <v>0</v>
      </c>
      <c r="H110" s="102"/>
      <c r="I110" s="55"/>
    </row>
    <row r="111" spans="1:9" s="1" customFormat="1" ht="10.5" customHeight="1" x14ac:dyDescent="0.55000000000000004">
      <c r="A111" s="146" t="s">
        <v>644</v>
      </c>
      <c r="B111" s="62" t="s">
        <v>645</v>
      </c>
      <c r="C111" s="59">
        <f t="shared" si="12"/>
        <v>36.707999999999991</v>
      </c>
      <c r="D111" s="141"/>
      <c r="E111" s="59">
        <f t="shared" si="13"/>
        <v>0</v>
      </c>
      <c r="F111" s="58">
        <v>52.439999999999991</v>
      </c>
      <c r="G111" s="59">
        <f t="shared" si="14"/>
        <v>0</v>
      </c>
      <c r="H111" s="102"/>
      <c r="I111" s="55"/>
    </row>
    <row r="112" spans="1:9" s="1" customFormat="1" ht="10.5" customHeight="1" x14ac:dyDescent="0.55000000000000004">
      <c r="A112" s="146" t="s">
        <v>646</v>
      </c>
      <c r="B112" s="62" t="s">
        <v>647</v>
      </c>
      <c r="C112" s="59">
        <f t="shared" si="12"/>
        <v>127.71324999999996</v>
      </c>
      <c r="D112" s="141"/>
      <c r="E112" s="59">
        <f t="shared" si="13"/>
        <v>0</v>
      </c>
      <c r="F112" s="58">
        <v>182.44749999999996</v>
      </c>
      <c r="G112" s="59">
        <f t="shared" si="14"/>
        <v>0</v>
      </c>
      <c r="H112" s="102"/>
      <c r="I112" s="55"/>
    </row>
    <row r="113" spans="1:9" s="1" customFormat="1" ht="10.5" customHeight="1" x14ac:dyDescent="0.55000000000000004">
      <c r="A113" s="146" t="s">
        <v>648</v>
      </c>
      <c r="B113" s="62" t="s">
        <v>649</v>
      </c>
      <c r="C113" s="59">
        <f t="shared" si="12"/>
        <v>40.914124999999991</v>
      </c>
      <c r="D113" s="141"/>
      <c r="E113" s="59">
        <f t="shared" si="13"/>
        <v>0</v>
      </c>
      <c r="F113" s="58">
        <v>58.44874999999999</v>
      </c>
      <c r="G113" s="59">
        <f t="shared" si="14"/>
        <v>0</v>
      </c>
      <c r="H113" s="102"/>
      <c r="I113" s="55"/>
    </row>
    <row r="114" spans="1:9" s="1" customFormat="1" ht="10.5" customHeight="1" x14ac:dyDescent="0.55000000000000004">
      <c r="A114" s="153" t="s">
        <v>650</v>
      </c>
      <c r="B114" s="62" t="s">
        <v>778</v>
      </c>
      <c r="C114" s="59">
        <f t="shared" si="12"/>
        <v>290.98737499999987</v>
      </c>
      <c r="D114" s="141"/>
      <c r="E114" s="59">
        <f t="shared" si="13"/>
        <v>0</v>
      </c>
      <c r="F114" s="58">
        <v>415.69624999999985</v>
      </c>
      <c r="G114" s="59">
        <f t="shared" si="14"/>
        <v>0</v>
      </c>
      <c r="H114" s="102"/>
      <c r="I114" s="55"/>
    </row>
    <row r="115" spans="1:9" s="1" customFormat="1" ht="10.5" customHeight="1" x14ac:dyDescent="0.55000000000000004">
      <c r="A115" s="153" t="s">
        <v>651</v>
      </c>
      <c r="B115" s="62" t="s">
        <v>779</v>
      </c>
      <c r="C115" s="59">
        <f t="shared" si="12"/>
        <v>1105.06375</v>
      </c>
      <c r="D115" s="141"/>
      <c r="E115" s="59">
        <f t="shared" si="13"/>
        <v>0</v>
      </c>
      <c r="F115" s="58">
        <v>1578.6625000000001</v>
      </c>
      <c r="G115" s="59">
        <f t="shared" si="14"/>
        <v>0</v>
      </c>
      <c r="H115" s="102"/>
      <c r="I115" s="55"/>
    </row>
    <row r="116" spans="1:9" x14ac:dyDescent="0.55000000000000004">
      <c r="A116" s="181"/>
      <c r="B116" s="177"/>
      <c r="C116" s="181"/>
      <c r="D116" s="181"/>
      <c r="E116" s="181"/>
      <c r="F116" s="181"/>
      <c r="G116" s="181"/>
      <c r="H116" s="177"/>
      <c r="I116" s="168"/>
    </row>
    <row r="117" spans="1:9" x14ac:dyDescent="0.55000000000000004">
      <c r="A117" s="182"/>
      <c r="B117" s="169"/>
      <c r="C117" s="182"/>
      <c r="D117" s="182"/>
      <c r="E117" s="182"/>
      <c r="F117" s="182"/>
      <c r="G117" s="182"/>
      <c r="H117" s="169"/>
    </row>
    <row r="118" spans="1:9" x14ac:dyDescent="0.55000000000000004">
      <c r="C118" s="186"/>
      <c r="D118" s="186"/>
    </row>
  </sheetData>
  <pageMargins left="0.7" right="0.7" top="0.75" bottom="0.75" header="0.3" footer="0.3"/>
  <pageSetup orientation="landscape" r:id="rId1"/>
  <rowBreaks count="2" manualBreakCount="2">
    <brk id="44" max="8" man="1"/>
    <brk id="75" max="8" man="1"/>
  </rowBreaks>
  <ignoredErrors>
    <ignoredError sqref="A6:A11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17"/>
  <sheetViews>
    <sheetView zoomScale="110" zoomScaleNormal="110" workbookViewId="0">
      <selection activeCell="J9" sqref="J9"/>
    </sheetView>
  </sheetViews>
  <sheetFormatPr defaultColWidth="9.15234375" defaultRowHeight="10.3" x14ac:dyDescent="0.55000000000000004"/>
  <cols>
    <col min="1" max="1" width="7.84375" style="102" customWidth="1"/>
    <col min="2" max="2" width="15.265625" style="102" customWidth="1"/>
    <col min="3" max="3" width="37.84375" style="102" customWidth="1"/>
    <col min="4" max="8" width="7.69140625" style="128" customWidth="1"/>
    <col min="9" max="16384" width="9.15234375" style="102"/>
  </cols>
  <sheetData>
    <row r="1" spans="1:14" s="115" customFormat="1" ht="60.75" customHeight="1" x14ac:dyDescent="0.55000000000000004">
      <c r="A1" s="241"/>
      <c r="B1" s="241"/>
      <c r="C1" s="241"/>
      <c r="D1" s="81"/>
      <c r="E1" s="251"/>
      <c r="F1" s="47"/>
      <c r="G1" s="81"/>
      <c r="H1" s="81"/>
      <c r="K1" s="242"/>
      <c r="L1" s="242"/>
      <c r="M1" s="243"/>
      <c r="N1" s="114"/>
    </row>
    <row r="2" spans="1:14" s="111" customFormat="1" ht="14.25" customHeight="1" x14ac:dyDescent="0.55000000000000004">
      <c r="A2" s="75" t="s">
        <v>526</v>
      </c>
      <c r="B2" s="76"/>
      <c r="C2" s="250" t="s">
        <v>717</v>
      </c>
      <c r="D2" s="79" t="s">
        <v>847</v>
      </c>
      <c r="E2" s="77" t="s">
        <v>578</v>
      </c>
      <c r="F2" s="79" t="s">
        <v>842</v>
      </c>
      <c r="G2" s="76" t="s">
        <v>653</v>
      </c>
      <c r="H2" s="78" t="s">
        <v>653</v>
      </c>
      <c r="J2" s="244"/>
      <c r="K2" s="244"/>
    </row>
    <row r="3" spans="1:14" s="128" customFormat="1" ht="14.25" customHeight="1" x14ac:dyDescent="0.55000000000000004">
      <c r="A3" s="245"/>
      <c r="B3" s="246"/>
      <c r="C3" s="247"/>
      <c r="D3" s="248">
        <f>'TEAM info'!B11</f>
        <v>-0.3</v>
      </c>
      <c r="E3" s="208">
        <f>SUM(E4:E9)</f>
        <v>0</v>
      </c>
      <c r="F3" s="210">
        <f>SUM(F4:F17)</f>
        <v>0</v>
      </c>
      <c r="G3" s="246"/>
      <c r="H3" s="210">
        <f>SUM(H4:H16)</f>
        <v>0</v>
      </c>
      <c r="J3" s="249"/>
      <c r="K3" s="249"/>
    </row>
    <row r="4" spans="1:14" ht="17.25" customHeight="1" x14ac:dyDescent="0.55000000000000004">
      <c r="A4" s="62" t="s">
        <v>718</v>
      </c>
      <c r="B4" s="62" t="s">
        <v>719</v>
      </c>
      <c r="C4" s="19" t="s">
        <v>720</v>
      </c>
      <c r="D4" s="147">
        <f>G4*(1+D$3)</f>
        <v>30.799999999999997</v>
      </c>
      <c r="E4" s="252"/>
      <c r="F4" s="147">
        <f t="shared" ref="F4:F12" si="0">E4*D4</f>
        <v>0</v>
      </c>
      <c r="G4" s="147">
        <v>44</v>
      </c>
      <c r="H4" s="147">
        <f t="shared" ref="H4:H12" si="1">E4*G4</f>
        <v>0</v>
      </c>
    </row>
    <row r="5" spans="1:14" ht="17.25" customHeight="1" x14ac:dyDescent="0.55000000000000004">
      <c r="A5" s="62" t="s">
        <v>721</v>
      </c>
      <c r="B5" s="62" t="s">
        <v>722</v>
      </c>
      <c r="C5" s="19" t="s">
        <v>720</v>
      </c>
      <c r="D5" s="147">
        <f>G5*(1+D$3)</f>
        <v>30.799999999999997</v>
      </c>
      <c r="E5" s="252"/>
      <c r="F5" s="147">
        <f t="shared" si="0"/>
        <v>0</v>
      </c>
      <c r="G5" s="147">
        <v>44</v>
      </c>
      <c r="H5" s="147">
        <f t="shared" si="1"/>
        <v>0</v>
      </c>
    </row>
    <row r="6" spans="1:14" ht="17.25" customHeight="1" x14ac:dyDescent="0.55000000000000004">
      <c r="A6" s="62" t="s">
        <v>723</v>
      </c>
      <c r="B6" s="62" t="s">
        <v>724</v>
      </c>
      <c r="C6" s="19" t="s">
        <v>720</v>
      </c>
      <c r="D6" s="147">
        <f>G6*(1+D$3)</f>
        <v>30.799999999999997</v>
      </c>
      <c r="E6" s="252"/>
      <c r="F6" s="147">
        <f t="shared" si="0"/>
        <v>0</v>
      </c>
      <c r="G6" s="147">
        <v>44</v>
      </c>
      <c r="H6" s="147">
        <f t="shared" si="1"/>
        <v>0</v>
      </c>
    </row>
    <row r="7" spans="1:14" ht="17.25" customHeight="1" x14ac:dyDescent="0.55000000000000004">
      <c r="A7" s="62" t="s">
        <v>725</v>
      </c>
      <c r="B7" s="62" t="s">
        <v>726</v>
      </c>
      <c r="C7" s="19" t="s">
        <v>720</v>
      </c>
      <c r="D7" s="147">
        <f>G7*(1+D$3)</f>
        <v>30.799999999999997</v>
      </c>
      <c r="E7" s="252"/>
      <c r="F7" s="147">
        <f t="shared" si="0"/>
        <v>0</v>
      </c>
      <c r="G7" s="147">
        <v>44</v>
      </c>
      <c r="H7" s="147">
        <f t="shared" si="1"/>
        <v>0</v>
      </c>
    </row>
    <row r="8" spans="1:14" ht="7.5" customHeight="1" x14ac:dyDescent="0.55000000000000004">
      <c r="A8" s="253"/>
      <c r="B8" s="253"/>
      <c r="C8" s="254"/>
      <c r="D8" s="255"/>
      <c r="E8" s="256"/>
      <c r="F8" s="255"/>
      <c r="G8" s="255"/>
      <c r="H8" s="255"/>
    </row>
    <row r="9" spans="1:14" ht="17.25" customHeight="1" x14ac:dyDescent="0.55000000000000004">
      <c r="A9" s="62" t="s">
        <v>727</v>
      </c>
      <c r="B9" s="62" t="s">
        <v>728</v>
      </c>
      <c r="C9" s="19" t="s">
        <v>729</v>
      </c>
      <c r="D9" s="147">
        <f>G9*(1+D$3)</f>
        <v>30.799999999999997</v>
      </c>
      <c r="E9" s="252"/>
      <c r="F9" s="147">
        <f t="shared" si="0"/>
        <v>0</v>
      </c>
      <c r="G9" s="147">
        <v>44</v>
      </c>
      <c r="H9" s="147">
        <f t="shared" si="1"/>
        <v>0</v>
      </c>
    </row>
    <row r="10" spans="1:14" ht="17.25" customHeight="1" x14ac:dyDescent="0.55000000000000004">
      <c r="A10" s="62" t="s">
        <v>730</v>
      </c>
      <c r="B10" s="62" t="s">
        <v>731</v>
      </c>
      <c r="C10" s="19" t="s">
        <v>729</v>
      </c>
      <c r="D10" s="147">
        <f>G10*(1+D$3)</f>
        <v>30.799999999999997</v>
      </c>
      <c r="E10" s="252"/>
      <c r="F10" s="147">
        <f t="shared" si="0"/>
        <v>0</v>
      </c>
      <c r="G10" s="147">
        <v>44</v>
      </c>
      <c r="H10" s="147">
        <f t="shared" si="1"/>
        <v>0</v>
      </c>
    </row>
    <row r="11" spans="1:14" ht="17.25" customHeight="1" x14ac:dyDescent="0.55000000000000004">
      <c r="A11" s="62" t="s">
        <v>732</v>
      </c>
      <c r="B11" s="62" t="s">
        <v>733</v>
      </c>
      <c r="C11" s="19" t="s">
        <v>729</v>
      </c>
      <c r="D11" s="147">
        <f>G11*(1+D$3)</f>
        <v>30.799999999999997</v>
      </c>
      <c r="E11" s="252"/>
      <c r="F11" s="147">
        <f t="shared" si="0"/>
        <v>0</v>
      </c>
      <c r="G11" s="147">
        <v>44</v>
      </c>
      <c r="H11" s="147">
        <f t="shared" si="1"/>
        <v>0</v>
      </c>
    </row>
    <row r="12" spans="1:14" ht="17.25" customHeight="1" x14ac:dyDescent="0.55000000000000004">
      <c r="A12" s="62" t="s">
        <v>734</v>
      </c>
      <c r="B12" s="62" t="s">
        <v>735</v>
      </c>
      <c r="C12" s="19" t="s">
        <v>729</v>
      </c>
      <c r="D12" s="147">
        <f>G12*(1+D$3)</f>
        <v>30.799999999999997</v>
      </c>
      <c r="E12" s="252"/>
      <c r="F12" s="147">
        <f t="shared" si="0"/>
        <v>0</v>
      </c>
      <c r="G12" s="147">
        <v>44</v>
      </c>
      <c r="H12" s="147">
        <f t="shared" si="1"/>
        <v>0</v>
      </c>
    </row>
    <row r="13" spans="1:14" ht="7.5" customHeight="1" x14ac:dyDescent="0.55000000000000004">
      <c r="A13" s="253"/>
      <c r="B13" s="253"/>
      <c r="C13" s="254"/>
      <c r="D13" s="255"/>
      <c r="E13" s="256"/>
      <c r="F13" s="255"/>
      <c r="G13" s="255"/>
      <c r="H13" s="255"/>
    </row>
    <row r="14" spans="1:14" ht="17.25" customHeight="1" x14ac:dyDescent="0.55000000000000004">
      <c r="A14" s="62" t="s">
        <v>737</v>
      </c>
      <c r="B14" s="62" t="s">
        <v>736</v>
      </c>
      <c r="C14" s="19" t="s">
        <v>740</v>
      </c>
      <c r="D14" s="147">
        <f>G14*(1+D$3)</f>
        <v>30.799999999999997</v>
      </c>
      <c r="E14" s="252"/>
      <c r="F14" s="147">
        <f t="shared" ref="F14:F17" si="2">E14*D14</f>
        <v>0</v>
      </c>
      <c r="G14" s="147">
        <v>44</v>
      </c>
      <c r="H14" s="147">
        <f t="shared" ref="H14:H17" si="3">E14*G14</f>
        <v>0</v>
      </c>
    </row>
    <row r="15" spans="1:14" ht="17.25" customHeight="1" x14ac:dyDescent="0.55000000000000004">
      <c r="A15" s="62" t="s">
        <v>738</v>
      </c>
      <c r="B15" s="62" t="s">
        <v>736</v>
      </c>
      <c r="C15" s="19" t="s">
        <v>740</v>
      </c>
      <c r="D15" s="147">
        <f>G15*(1+D$3)</f>
        <v>30.799999999999997</v>
      </c>
      <c r="E15" s="252"/>
      <c r="F15" s="147">
        <f t="shared" si="2"/>
        <v>0</v>
      </c>
      <c r="G15" s="147">
        <v>44</v>
      </c>
      <c r="H15" s="147">
        <f t="shared" si="3"/>
        <v>0</v>
      </c>
    </row>
    <row r="16" spans="1:14" ht="17.25" customHeight="1" x14ac:dyDescent="0.55000000000000004">
      <c r="A16" s="62" t="s">
        <v>739</v>
      </c>
      <c r="B16" s="62" t="s">
        <v>736</v>
      </c>
      <c r="C16" s="19" t="s">
        <v>740</v>
      </c>
      <c r="D16" s="147">
        <f>G16*(1+D$3)</f>
        <v>30.799999999999997</v>
      </c>
      <c r="E16" s="252"/>
      <c r="F16" s="147">
        <f t="shared" si="2"/>
        <v>0</v>
      </c>
      <c r="G16" s="147">
        <v>44</v>
      </c>
      <c r="H16" s="147">
        <f t="shared" si="3"/>
        <v>0</v>
      </c>
    </row>
    <row r="17" spans="1:8" ht="17.25" customHeight="1" x14ac:dyDescent="0.55000000000000004">
      <c r="A17" s="62" t="s">
        <v>739</v>
      </c>
      <c r="B17" s="62" t="s">
        <v>736</v>
      </c>
      <c r="C17" s="19" t="s">
        <v>740</v>
      </c>
      <c r="D17" s="147">
        <f>G17*(1+D$3)</f>
        <v>30.799999999999997</v>
      </c>
      <c r="E17" s="252"/>
      <c r="F17" s="147">
        <f t="shared" si="2"/>
        <v>0</v>
      </c>
      <c r="G17" s="147">
        <v>44</v>
      </c>
      <c r="H17" s="147">
        <f t="shared" si="3"/>
        <v>0</v>
      </c>
    </row>
  </sheetData>
  <pageMargins left="0.7" right="0.7" top="0.75" bottom="0.75" header="0.3" footer="0.3"/>
  <pageSetup orientation="landscape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42"/>
  <sheetViews>
    <sheetView zoomScaleNormal="100" zoomScaleSheetLayoutView="80" workbookViewId="0">
      <selection activeCell="D4" sqref="D4"/>
    </sheetView>
  </sheetViews>
  <sheetFormatPr defaultColWidth="8.84375" defaultRowHeight="10.3" x14ac:dyDescent="0.55000000000000004"/>
  <cols>
    <col min="1" max="1" width="7.421875" style="5" customWidth="1"/>
    <col min="2" max="2" width="35.265625" style="1" customWidth="1"/>
    <col min="3" max="4" width="9" style="1" customWidth="1"/>
    <col min="5" max="5" width="9" style="7" customWidth="1"/>
    <col min="6" max="8" width="9" style="1" customWidth="1"/>
    <col min="9" max="16384" width="8.84375" style="1"/>
  </cols>
  <sheetData>
    <row r="1" spans="1:10" s="26" customFormat="1" ht="46.5" customHeight="1" x14ac:dyDescent="0.65">
      <c r="A1" s="36"/>
      <c r="B1" s="37"/>
      <c r="C1" s="37"/>
      <c r="D1" s="37"/>
      <c r="E1" s="37"/>
      <c r="F1" s="37"/>
      <c r="G1" s="37"/>
      <c r="H1" s="38" t="s">
        <v>538</v>
      </c>
      <c r="I1" s="37"/>
      <c r="J1" s="34"/>
    </row>
    <row r="2" spans="1:10" s="16" customFormat="1" ht="12" customHeight="1" x14ac:dyDescent="0.65">
      <c r="A2" s="39"/>
      <c r="B2" s="40">
        <f>'[1]Dealer info'!B3</f>
        <v>0</v>
      </c>
      <c r="C2" s="39"/>
      <c r="D2" s="39"/>
      <c r="E2" s="183"/>
      <c r="F2" s="39"/>
      <c r="G2" s="178"/>
      <c r="H2" s="178"/>
      <c r="I2" s="41"/>
      <c r="J2" s="35"/>
    </row>
    <row r="3" spans="1:10" s="6" customFormat="1" ht="12" customHeight="1" x14ac:dyDescent="0.55000000000000004">
      <c r="A3" s="75" t="s">
        <v>526</v>
      </c>
      <c r="B3" s="76" t="s">
        <v>845</v>
      </c>
      <c r="C3" s="78" t="s">
        <v>652</v>
      </c>
      <c r="D3" s="79" t="s">
        <v>842</v>
      </c>
      <c r="E3" s="78" t="s">
        <v>578</v>
      </c>
      <c r="F3" s="79" t="s">
        <v>842</v>
      </c>
      <c r="G3" s="78" t="s">
        <v>653</v>
      </c>
      <c r="H3" s="78" t="s">
        <v>843</v>
      </c>
      <c r="I3" s="111"/>
      <c r="J3" s="44"/>
    </row>
    <row r="4" spans="1:10" s="8" customFormat="1" ht="12" customHeight="1" x14ac:dyDescent="0.55000000000000004">
      <c r="A4" s="78"/>
      <c r="B4" s="78"/>
      <c r="C4" s="78"/>
      <c r="D4" s="207">
        <f>'TEAM info'!B12</f>
        <v>-0.3</v>
      </c>
      <c r="E4" s="77">
        <f>SUM(E5:E40)</f>
        <v>0</v>
      </c>
      <c r="F4" s="77">
        <f>SUM(F5:F40)</f>
        <v>0</v>
      </c>
      <c r="G4" s="78"/>
      <c r="H4" s="77">
        <f>SUM(H5:H40)</f>
        <v>0</v>
      </c>
      <c r="I4" s="112"/>
      <c r="J4" s="45"/>
    </row>
    <row r="5" spans="1:10" x14ac:dyDescent="0.55000000000000004">
      <c r="A5" s="28"/>
      <c r="B5" s="170" t="s">
        <v>461</v>
      </c>
      <c r="C5" s="28"/>
      <c r="D5" s="28"/>
      <c r="E5" s="135"/>
      <c r="F5" s="179"/>
      <c r="G5" s="28"/>
      <c r="H5" s="180"/>
      <c r="I5" s="102"/>
    </row>
    <row r="6" spans="1:10" x14ac:dyDescent="0.55000000000000004">
      <c r="A6" s="153" t="s">
        <v>107</v>
      </c>
      <c r="B6" s="196" t="s">
        <v>477</v>
      </c>
      <c r="C6" s="197">
        <v>15</v>
      </c>
      <c r="D6" s="59">
        <f>G6*(1+D$4)</f>
        <v>21</v>
      </c>
      <c r="E6" s="141"/>
      <c r="F6" s="59">
        <f>E6*D6</f>
        <v>0</v>
      </c>
      <c r="G6" s="58">
        <v>30</v>
      </c>
      <c r="H6" s="59">
        <f>E6*G6</f>
        <v>0</v>
      </c>
      <c r="I6" s="102"/>
    </row>
    <row r="7" spans="1:10" x14ac:dyDescent="0.55000000000000004">
      <c r="A7" s="198">
        <v>44001</v>
      </c>
      <c r="B7" s="196" t="s">
        <v>371</v>
      </c>
      <c r="C7" s="197">
        <v>11</v>
      </c>
      <c r="D7" s="59">
        <f>G7*(1+D$4)</f>
        <v>15.399999999999999</v>
      </c>
      <c r="E7" s="141"/>
      <c r="F7" s="59">
        <f t="shared" ref="F7:F40" si="0">E7*D7</f>
        <v>0</v>
      </c>
      <c r="G7" s="58">
        <v>22</v>
      </c>
      <c r="H7" s="59">
        <f t="shared" ref="H7:H40" si="1">E7*G7</f>
        <v>0</v>
      </c>
      <c r="I7" s="102"/>
    </row>
    <row r="8" spans="1:10" x14ac:dyDescent="0.55000000000000004">
      <c r="A8" s="198">
        <v>44002</v>
      </c>
      <c r="B8" s="23" t="s">
        <v>829</v>
      </c>
      <c r="C8" s="197">
        <v>10</v>
      </c>
      <c r="D8" s="59">
        <f>G8*(1+D$4)</f>
        <v>14</v>
      </c>
      <c r="E8" s="141"/>
      <c r="F8" s="59">
        <f t="shared" si="0"/>
        <v>0</v>
      </c>
      <c r="G8" s="58">
        <v>20</v>
      </c>
      <c r="H8" s="59">
        <f t="shared" si="1"/>
        <v>0</v>
      </c>
      <c r="I8" s="102"/>
    </row>
    <row r="9" spans="1:10" x14ac:dyDescent="0.55000000000000004">
      <c r="A9" s="195"/>
      <c r="B9" s="170" t="s">
        <v>462</v>
      </c>
      <c r="C9" s="193"/>
      <c r="D9" s="130"/>
      <c r="E9" s="199"/>
      <c r="F9" s="130"/>
      <c r="G9" s="131"/>
      <c r="H9" s="130"/>
      <c r="I9" s="102"/>
    </row>
    <row r="10" spans="1:10" x14ac:dyDescent="0.55000000000000004">
      <c r="A10" s="146">
        <v>44116</v>
      </c>
      <c r="B10" s="196" t="s">
        <v>476</v>
      </c>
      <c r="C10" s="197">
        <v>18</v>
      </c>
      <c r="D10" s="59">
        <f t="shared" ref="D10:D24" si="2">G10*(1+D$4)</f>
        <v>25.2</v>
      </c>
      <c r="E10" s="141"/>
      <c r="F10" s="59">
        <f t="shared" si="0"/>
        <v>0</v>
      </c>
      <c r="G10" s="58">
        <v>36</v>
      </c>
      <c r="H10" s="59">
        <f t="shared" si="1"/>
        <v>0</v>
      </c>
      <c r="I10" s="102"/>
    </row>
    <row r="11" spans="1:10" x14ac:dyDescent="0.55000000000000004">
      <c r="A11" s="146">
        <v>44117</v>
      </c>
      <c r="B11" s="196" t="s">
        <v>474</v>
      </c>
      <c r="C11" s="197">
        <v>18</v>
      </c>
      <c r="D11" s="59">
        <f t="shared" si="2"/>
        <v>25.2</v>
      </c>
      <c r="E11" s="141"/>
      <c r="F11" s="59">
        <f t="shared" si="0"/>
        <v>0</v>
      </c>
      <c r="G11" s="58">
        <v>36</v>
      </c>
      <c r="H11" s="59">
        <f t="shared" si="1"/>
        <v>0</v>
      </c>
      <c r="I11" s="102"/>
    </row>
    <row r="12" spans="1:10" x14ac:dyDescent="0.55000000000000004">
      <c r="A12" s="146">
        <v>44118</v>
      </c>
      <c r="B12" s="196" t="s">
        <v>475</v>
      </c>
      <c r="C12" s="197">
        <v>18</v>
      </c>
      <c r="D12" s="59">
        <f t="shared" si="2"/>
        <v>25.2</v>
      </c>
      <c r="E12" s="141"/>
      <c r="F12" s="59">
        <f t="shared" si="0"/>
        <v>0</v>
      </c>
      <c r="G12" s="58">
        <v>36</v>
      </c>
      <c r="H12" s="59">
        <f t="shared" si="1"/>
        <v>0</v>
      </c>
      <c r="I12" s="102"/>
    </row>
    <row r="13" spans="1:10" x14ac:dyDescent="0.55000000000000004">
      <c r="A13" s="64" t="s">
        <v>205</v>
      </c>
      <c r="B13" s="23" t="s">
        <v>830</v>
      </c>
      <c r="C13" s="197">
        <v>18</v>
      </c>
      <c r="D13" s="59">
        <f t="shared" si="2"/>
        <v>25.2</v>
      </c>
      <c r="E13" s="141"/>
      <c r="F13" s="59">
        <f t="shared" si="0"/>
        <v>0</v>
      </c>
      <c r="G13" s="58">
        <v>36</v>
      </c>
      <c r="H13" s="59">
        <f t="shared" si="1"/>
        <v>0</v>
      </c>
      <c r="I13" s="102"/>
    </row>
    <row r="14" spans="1:10" x14ac:dyDescent="0.55000000000000004">
      <c r="A14" s="64" t="s">
        <v>206</v>
      </c>
      <c r="B14" s="23" t="s">
        <v>831</v>
      </c>
      <c r="C14" s="197">
        <v>18</v>
      </c>
      <c r="D14" s="59">
        <f t="shared" si="2"/>
        <v>25.2</v>
      </c>
      <c r="E14" s="141"/>
      <c r="F14" s="59">
        <f t="shared" si="0"/>
        <v>0</v>
      </c>
      <c r="G14" s="58">
        <v>36</v>
      </c>
      <c r="H14" s="59">
        <f t="shared" si="1"/>
        <v>0</v>
      </c>
      <c r="I14" s="102"/>
    </row>
    <row r="15" spans="1:10" x14ac:dyDescent="0.55000000000000004">
      <c r="A15" s="64" t="s">
        <v>207</v>
      </c>
      <c r="B15" s="23" t="s">
        <v>832</v>
      </c>
      <c r="C15" s="197">
        <v>18</v>
      </c>
      <c r="D15" s="59">
        <f t="shared" si="2"/>
        <v>25.2</v>
      </c>
      <c r="E15" s="141"/>
      <c r="F15" s="59">
        <f t="shared" si="0"/>
        <v>0</v>
      </c>
      <c r="G15" s="58">
        <v>36</v>
      </c>
      <c r="H15" s="59">
        <f t="shared" si="1"/>
        <v>0</v>
      </c>
      <c r="I15" s="102"/>
    </row>
    <row r="16" spans="1:10" x14ac:dyDescent="0.55000000000000004">
      <c r="A16" s="64" t="s">
        <v>208</v>
      </c>
      <c r="B16" s="23" t="s">
        <v>833</v>
      </c>
      <c r="C16" s="197">
        <v>18</v>
      </c>
      <c r="D16" s="59">
        <f t="shared" si="2"/>
        <v>25.2</v>
      </c>
      <c r="E16" s="141"/>
      <c r="F16" s="59">
        <f t="shared" si="0"/>
        <v>0</v>
      </c>
      <c r="G16" s="58">
        <v>36</v>
      </c>
      <c r="H16" s="59">
        <f t="shared" si="1"/>
        <v>0</v>
      </c>
      <c r="I16" s="102"/>
    </row>
    <row r="17" spans="1:9" x14ac:dyDescent="0.55000000000000004">
      <c r="A17" s="64" t="s">
        <v>209</v>
      </c>
      <c r="B17" s="23" t="s">
        <v>834</v>
      </c>
      <c r="C17" s="197">
        <v>18</v>
      </c>
      <c r="D17" s="59">
        <f t="shared" si="2"/>
        <v>25.2</v>
      </c>
      <c r="E17" s="141"/>
      <c r="F17" s="59">
        <f t="shared" si="0"/>
        <v>0</v>
      </c>
      <c r="G17" s="58">
        <v>36</v>
      </c>
      <c r="H17" s="59">
        <f t="shared" si="1"/>
        <v>0</v>
      </c>
      <c r="I17" s="102"/>
    </row>
    <row r="18" spans="1:9" x14ac:dyDescent="0.55000000000000004">
      <c r="A18" s="198">
        <v>44061</v>
      </c>
      <c r="B18" s="196" t="s">
        <v>484</v>
      </c>
      <c r="C18" s="197">
        <v>14.5</v>
      </c>
      <c r="D18" s="59">
        <f t="shared" si="2"/>
        <v>20.299999999999997</v>
      </c>
      <c r="E18" s="141"/>
      <c r="F18" s="59">
        <f t="shared" si="0"/>
        <v>0</v>
      </c>
      <c r="G18" s="58">
        <v>29</v>
      </c>
      <c r="H18" s="59">
        <f t="shared" si="1"/>
        <v>0</v>
      </c>
      <c r="I18" s="102"/>
    </row>
    <row r="19" spans="1:9" x14ac:dyDescent="0.55000000000000004">
      <c r="A19" s="198">
        <v>44062</v>
      </c>
      <c r="B19" s="196" t="s">
        <v>485</v>
      </c>
      <c r="C19" s="197">
        <v>14.5</v>
      </c>
      <c r="D19" s="59">
        <f t="shared" si="2"/>
        <v>20.299999999999997</v>
      </c>
      <c r="E19" s="141"/>
      <c r="F19" s="59">
        <f t="shared" si="0"/>
        <v>0</v>
      </c>
      <c r="G19" s="58">
        <v>29</v>
      </c>
      <c r="H19" s="59">
        <f t="shared" si="1"/>
        <v>0</v>
      </c>
      <c r="I19" s="102"/>
    </row>
    <row r="20" spans="1:9" x14ac:dyDescent="0.55000000000000004">
      <c r="A20" s="198">
        <v>44063</v>
      </c>
      <c r="B20" s="196" t="s">
        <v>486</v>
      </c>
      <c r="C20" s="197">
        <v>14.5</v>
      </c>
      <c r="D20" s="59">
        <f t="shared" si="2"/>
        <v>20.299999999999997</v>
      </c>
      <c r="E20" s="141"/>
      <c r="F20" s="59">
        <f t="shared" si="0"/>
        <v>0</v>
      </c>
      <c r="G20" s="58">
        <v>29</v>
      </c>
      <c r="H20" s="59">
        <f t="shared" si="1"/>
        <v>0</v>
      </c>
      <c r="I20" s="102"/>
    </row>
    <row r="21" spans="1:9" x14ac:dyDescent="0.55000000000000004">
      <c r="A21" s="198">
        <v>44081</v>
      </c>
      <c r="B21" s="196" t="s">
        <v>478</v>
      </c>
      <c r="C21" s="197">
        <v>9</v>
      </c>
      <c r="D21" s="59">
        <f t="shared" si="2"/>
        <v>12.6</v>
      </c>
      <c r="E21" s="141"/>
      <c r="F21" s="59">
        <f t="shared" si="0"/>
        <v>0</v>
      </c>
      <c r="G21" s="58">
        <v>18</v>
      </c>
      <c r="H21" s="59">
        <f t="shared" si="1"/>
        <v>0</v>
      </c>
      <c r="I21" s="102"/>
    </row>
    <row r="22" spans="1:9" x14ac:dyDescent="0.55000000000000004">
      <c r="A22" s="198">
        <v>44082</v>
      </c>
      <c r="B22" s="196" t="s">
        <v>479</v>
      </c>
      <c r="C22" s="197">
        <v>9</v>
      </c>
      <c r="D22" s="59">
        <f t="shared" si="2"/>
        <v>12.6</v>
      </c>
      <c r="E22" s="141"/>
      <c r="F22" s="59">
        <f t="shared" si="0"/>
        <v>0</v>
      </c>
      <c r="G22" s="58">
        <v>18</v>
      </c>
      <c r="H22" s="59">
        <f t="shared" si="1"/>
        <v>0</v>
      </c>
      <c r="I22" s="102"/>
    </row>
    <row r="23" spans="1:9" x14ac:dyDescent="0.55000000000000004">
      <c r="A23" s="198">
        <v>44083</v>
      </c>
      <c r="B23" s="196" t="s">
        <v>480</v>
      </c>
      <c r="C23" s="197">
        <v>9</v>
      </c>
      <c r="D23" s="59">
        <f t="shared" si="2"/>
        <v>12.6</v>
      </c>
      <c r="E23" s="141"/>
      <c r="F23" s="59">
        <f t="shared" si="0"/>
        <v>0</v>
      </c>
      <c r="G23" s="58">
        <v>18</v>
      </c>
      <c r="H23" s="59">
        <f t="shared" si="1"/>
        <v>0</v>
      </c>
      <c r="I23" s="102"/>
    </row>
    <row r="24" spans="1:9" x14ac:dyDescent="0.55000000000000004">
      <c r="A24" s="198">
        <v>44101</v>
      </c>
      <c r="B24" s="196" t="s">
        <v>835</v>
      </c>
      <c r="C24" s="197">
        <v>3.5</v>
      </c>
      <c r="D24" s="59">
        <f t="shared" si="2"/>
        <v>4.8999999999999995</v>
      </c>
      <c r="E24" s="141"/>
      <c r="F24" s="59">
        <f t="shared" si="0"/>
        <v>0</v>
      </c>
      <c r="G24" s="58">
        <v>7</v>
      </c>
      <c r="H24" s="59">
        <f t="shared" si="1"/>
        <v>0</v>
      </c>
      <c r="I24" s="102"/>
    </row>
    <row r="25" spans="1:9" x14ac:dyDescent="0.55000000000000004">
      <c r="A25" s="195"/>
      <c r="B25" s="170" t="s">
        <v>460</v>
      </c>
      <c r="C25" s="193"/>
      <c r="D25" s="130"/>
      <c r="E25" s="199"/>
      <c r="F25" s="130"/>
      <c r="G25" s="131"/>
      <c r="H25" s="130"/>
      <c r="I25" s="102"/>
    </row>
    <row r="26" spans="1:9" x14ac:dyDescent="0.55000000000000004">
      <c r="A26" s="198">
        <v>44120</v>
      </c>
      <c r="B26" s="196" t="s">
        <v>710</v>
      </c>
      <c r="C26" s="197">
        <v>8</v>
      </c>
      <c r="D26" s="59">
        <f t="shared" ref="D26:D34" si="3">G26*(1+D$4)</f>
        <v>11.2</v>
      </c>
      <c r="E26" s="141"/>
      <c r="F26" s="59">
        <f t="shared" si="0"/>
        <v>0</v>
      </c>
      <c r="G26" s="58">
        <v>16</v>
      </c>
      <c r="H26" s="59">
        <f t="shared" si="1"/>
        <v>0</v>
      </c>
      <c r="I26" s="102"/>
    </row>
    <row r="27" spans="1:9" x14ac:dyDescent="0.55000000000000004">
      <c r="A27" s="198">
        <v>44122</v>
      </c>
      <c r="B27" s="196" t="s">
        <v>711</v>
      </c>
      <c r="C27" s="197">
        <v>8</v>
      </c>
      <c r="D27" s="59">
        <f t="shared" si="3"/>
        <v>11.2</v>
      </c>
      <c r="E27" s="141"/>
      <c r="F27" s="59">
        <f t="shared" si="0"/>
        <v>0</v>
      </c>
      <c r="G27" s="58">
        <v>16</v>
      </c>
      <c r="H27" s="59">
        <f t="shared" si="1"/>
        <v>0</v>
      </c>
      <c r="I27" s="102"/>
    </row>
    <row r="28" spans="1:9" x14ac:dyDescent="0.55000000000000004">
      <c r="A28" s="198">
        <v>44141</v>
      </c>
      <c r="B28" s="196" t="s">
        <v>712</v>
      </c>
      <c r="C28" s="197">
        <v>8</v>
      </c>
      <c r="D28" s="59">
        <f t="shared" si="3"/>
        <v>11.2</v>
      </c>
      <c r="E28" s="141"/>
      <c r="F28" s="59">
        <f t="shared" si="0"/>
        <v>0</v>
      </c>
      <c r="G28" s="58">
        <v>16</v>
      </c>
      <c r="H28" s="59">
        <f t="shared" si="1"/>
        <v>0</v>
      </c>
      <c r="I28" s="102"/>
    </row>
    <row r="29" spans="1:9" x14ac:dyDescent="0.55000000000000004">
      <c r="A29" s="198">
        <v>44161</v>
      </c>
      <c r="B29" s="196" t="s">
        <v>713</v>
      </c>
      <c r="C29" s="197">
        <v>8</v>
      </c>
      <c r="D29" s="59">
        <f t="shared" si="3"/>
        <v>11.2</v>
      </c>
      <c r="E29" s="141"/>
      <c r="F29" s="59">
        <f t="shared" si="0"/>
        <v>0</v>
      </c>
      <c r="G29" s="58">
        <v>16</v>
      </c>
      <c r="H29" s="59">
        <f t="shared" si="1"/>
        <v>0</v>
      </c>
      <c r="I29" s="102"/>
    </row>
    <row r="30" spans="1:9" x14ac:dyDescent="0.55000000000000004">
      <c r="A30" s="198">
        <v>44181</v>
      </c>
      <c r="B30" s="196" t="s">
        <v>714</v>
      </c>
      <c r="C30" s="197">
        <v>8</v>
      </c>
      <c r="D30" s="59">
        <f t="shared" si="3"/>
        <v>11.2</v>
      </c>
      <c r="E30" s="141"/>
      <c r="F30" s="59">
        <f t="shared" si="0"/>
        <v>0</v>
      </c>
      <c r="G30" s="58">
        <v>16</v>
      </c>
      <c r="H30" s="59">
        <f t="shared" si="1"/>
        <v>0</v>
      </c>
      <c r="I30" s="102"/>
    </row>
    <row r="31" spans="1:9" x14ac:dyDescent="0.55000000000000004">
      <c r="A31" s="198">
        <v>44201</v>
      </c>
      <c r="B31" s="200" t="s">
        <v>520</v>
      </c>
      <c r="C31" s="197">
        <v>8</v>
      </c>
      <c r="D31" s="59">
        <f t="shared" si="3"/>
        <v>11.2</v>
      </c>
      <c r="E31" s="141"/>
      <c r="F31" s="59">
        <f t="shared" si="0"/>
        <v>0</v>
      </c>
      <c r="G31" s="58">
        <v>16</v>
      </c>
      <c r="H31" s="59">
        <f t="shared" si="1"/>
        <v>0</v>
      </c>
      <c r="I31" s="102"/>
    </row>
    <row r="32" spans="1:9" x14ac:dyDescent="0.55000000000000004">
      <c r="A32" s="198">
        <v>44221</v>
      </c>
      <c r="B32" s="200" t="s">
        <v>519</v>
      </c>
      <c r="C32" s="197">
        <v>8</v>
      </c>
      <c r="D32" s="59">
        <f t="shared" si="3"/>
        <v>11.2</v>
      </c>
      <c r="E32" s="141"/>
      <c r="F32" s="59">
        <f t="shared" si="0"/>
        <v>0</v>
      </c>
      <c r="G32" s="58">
        <v>16</v>
      </c>
      <c r="H32" s="59">
        <f t="shared" si="1"/>
        <v>0</v>
      </c>
      <c r="I32" s="102"/>
    </row>
    <row r="33" spans="1:9" x14ac:dyDescent="0.55000000000000004">
      <c r="A33" s="198">
        <v>44321</v>
      </c>
      <c r="B33" s="196" t="s">
        <v>491</v>
      </c>
      <c r="C33" s="197">
        <v>5</v>
      </c>
      <c r="D33" s="59">
        <f t="shared" si="3"/>
        <v>7</v>
      </c>
      <c r="E33" s="141"/>
      <c r="F33" s="59">
        <f t="shared" si="0"/>
        <v>0</v>
      </c>
      <c r="G33" s="58">
        <v>10</v>
      </c>
      <c r="H33" s="59">
        <f t="shared" si="1"/>
        <v>0</v>
      </c>
      <c r="I33" s="102"/>
    </row>
    <row r="34" spans="1:9" x14ac:dyDescent="0.55000000000000004">
      <c r="A34" s="198">
        <v>44320</v>
      </c>
      <c r="B34" s="196" t="s">
        <v>492</v>
      </c>
      <c r="C34" s="197">
        <v>5</v>
      </c>
      <c r="D34" s="59">
        <f t="shared" si="3"/>
        <v>7</v>
      </c>
      <c r="E34" s="141"/>
      <c r="F34" s="59">
        <f t="shared" si="0"/>
        <v>0</v>
      </c>
      <c r="G34" s="58">
        <v>10</v>
      </c>
      <c r="H34" s="59">
        <f t="shared" si="1"/>
        <v>0</v>
      </c>
      <c r="I34" s="102"/>
    </row>
    <row r="35" spans="1:9" x14ac:dyDescent="0.55000000000000004">
      <c r="A35" s="195"/>
      <c r="B35" s="170" t="s">
        <v>464</v>
      </c>
      <c r="C35" s="193"/>
      <c r="D35" s="130"/>
      <c r="E35" s="199"/>
      <c r="F35" s="130"/>
      <c r="G35" s="131"/>
      <c r="H35" s="130"/>
      <c r="I35" s="102"/>
    </row>
    <row r="36" spans="1:9" x14ac:dyDescent="0.55000000000000004">
      <c r="A36" s="198">
        <v>44401</v>
      </c>
      <c r="B36" s="196" t="s">
        <v>90</v>
      </c>
      <c r="C36" s="197">
        <v>49</v>
      </c>
      <c r="D36" s="59">
        <f>G36*(1+D$4)</f>
        <v>68.599999999999994</v>
      </c>
      <c r="E36" s="141"/>
      <c r="F36" s="59">
        <f t="shared" si="0"/>
        <v>0</v>
      </c>
      <c r="G36" s="58">
        <v>98</v>
      </c>
      <c r="H36" s="59">
        <f t="shared" si="1"/>
        <v>0</v>
      </c>
      <c r="I36" s="102"/>
    </row>
    <row r="37" spans="1:9" x14ac:dyDescent="0.55000000000000004">
      <c r="A37" s="198">
        <v>41000</v>
      </c>
      <c r="B37" s="196" t="s">
        <v>111</v>
      </c>
      <c r="C37" s="197">
        <v>49</v>
      </c>
      <c r="D37" s="59">
        <f>G37*(1+D$4)</f>
        <v>68.599999999999994</v>
      </c>
      <c r="E37" s="141"/>
      <c r="F37" s="59">
        <f t="shared" si="0"/>
        <v>0</v>
      </c>
      <c r="G37" s="58">
        <v>98</v>
      </c>
      <c r="H37" s="59">
        <f t="shared" si="1"/>
        <v>0</v>
      </c>
      <c r="I37" s="102"/>
    </row>
    <row r="38" spans="1:9" x14ac:dyDescent="0.55000000000000004">
      <c r="A38" s="195"/>
      <c r="B38" s="170" t="s">
        <v>463</v>
      </c>
      <c r="C38" s="193"/>
      <c r="D38" s="130"/>
      <c r="E38" s="199"/>
      <c r="F38" s="130"/>
      <c r="G38" s="131"/>
      <c r="H38" s="130"/>
      <c r="I38" s="102"/>
    </row>
    <row r="39" spans="1:9" x14ac:dyDescent="0.55000000000000004">
      <c r="A39" s="201" t="s">
        <v>490</v>
      </c>
      <c r="B39" s="200" t="s">
        <v>489</v>
      </c>
      <c r="C39" s="197">
        <v>5</v>
      </c>
      <c r="D39" s="59">
        <f>G39*(1+D$4)</f>
        <v>7</v>
      </c>
      <c r="E39" s="141"/>
      <c r="F39" s="59">
        <f t="shared" si="0"/>
        <v>0</v>
      </c>
      <c r="G39" s="58">
        <v>10</v>
      </c>
      <c r="H39" s="59">
        <f t="shared" si="1"/>
        <v>0</v>
      </c>
      <c r="I39" s="102"/>
    </row>
    <row r="40" spans="1:9" x14ac:dyDescent="0.55000000000000004">
      <c r="A40" s="201" t="s">
        <v>487</v>
      </c>
      <c r="B40" s="200" t="s">
        <v>488</v>
      </c>
      <c r="C40" s="197">
        <v>20</v>
      </c>
      <c r="D40" s="59">
        <f>G40*(1+D$4)</f>
        <v>28</v>
      </c>
      <c r="E40" s="141"/>
      <c r="F40" s="59">
        <f t="shared" si="0"/>
        <v>0</v>
      </c>
      <c r="G40" s="58">
        <v>40</v>
      </c>
      <c r="H40" s="59">
        <f t="shared" si="1"/>
        <v>0</v>
      </c>
      <c r="I40" s="102"/>
    </row>
    <row r="41" spans="1:9" ht="14.25" customHeight="1" x14ac:dyDescent="0.55000000000000004">
      <c r="A41" s="128"/>
      <c r="B41" s="102"/>
      <c r="C41" s="128"/>
      <c r="D41" s="128"/>
      <c r="E41" s="29"/>
      <c r="F41" s="128"/>
      <c r="G41" s="128"/>
      <c r="H41" s="128"/>
      <c r="I41" s="102"/>
    </row>
    <row r="42" spans="1:9" x14ac:dyDescent="0.55000000000000004">
      <c r="A42" s="128"/>
      <c r="B42" s="102"/>
      <c r="C42" s="102"/>
      <c r="D42" s="102"/>
      <c r="E42" s="194"/>
      <c r="F42" s="102"/>
      <c r="G42" s="102"/>
      <c r="H42" s="102"/>
      <c r="I42" s="102"/>
    </row>
  </sheetData>
  <pageMargins left="0.7" right="0.7" top="0.75" bottom="0.75" header="0.3" footer="0.3"/>
  <pageSetup scale="105" orientation="landscape" horizontalDpi="4294967293" verticalDpi="0" r:id="rId1"/>
  <ignoredErrors>
    <ignoredError sqref="A6:A40 A41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03"/>
  <sheetViews>
    <sheetView topLeftCell="A10" zoomScale="90" zoomScaleNormal="90" zoomScaleSheetLayoutView="90" workbookViewId="0">
      <selection activeCell="A17" sqref="A17:XFD31"/>
    </sheetView>
  </sheetViews>
  <sheetFormatPr defaultColWidth="8.84375" defaultRowHeight="10.3" x14ac:dyDescent="0.55000000000000004"/>
  <cols>
    <col min="1" max="1" width="6.421875" style="5" customWidth="1"/>
    <col min="2" max="2" width="18.69140625" style="1" customWidth="1"/>
    <col min="3" max="3" width="9.84375" style="1" bestFit="1" customWidth="1"/>
    <col min="4" max="4" width="15.84375" style="1" customWidth="1"/>
    <col min="5" max="5" width="8.265625" style="1" customWidth="1"/>
    <col min="6" max="6" width="6.15234375" style="7" customWidth="1"/>
    <col min="7" max="7" width="8" style="1" customWidth="1"/>
    <col min="8" max="8" width="7.421875" style="12" customWidth="1"/>
    <col min="9" max="9" width="7.15234375" style="12" customWidth="1"/>
    <col min="10" max="16384" width="8.84375" style="1"/>
  </cols>
  <sheetData>
    <row r="1" spans="1:10" s="26" customFormat="1" ht="46.5" customHeight="1" x14ac:dyDescent="0.65">
      <c r="A1" s="36"/>
      <c r="B1" s="37"/>
      <c r="C1" s="37"/>
      <c r="D1" s="37" t="s">
        <v>537</v>
      </c>
      <c r="E1" s="37"/>
      <c r="F1" s="37"/>
      <c r="G1" s="37"/>
      <c r="H1" s="37"/>
      <c r="I1" s="37"/>
      <c r="J1" s="37"/>
    </row>
    <row r="2" spans="1:10" s="16" customFormat="1" ht="12" customHeight="1" x14ac:dyDescent="0.65">
      <c r="A2" s="39"/>
      <c r="B2" s="40">
        <f>'[1]Dealer info'!B3</f>
        <v>0</v>
      </c>
      <c r="C2" s="39"/>
      <c r="D2" s="39"/>
      <c r="E2" s="39"/>
      <c r="F2" s="178"/>
      <c r="G2" s="178"/>
      <c r="H2" s="41"/>
      <c r="I2" s="41"/>
      <c r="J2" s="41"/>
    </row>
    <row r="3" spans="1:10" s="6" customFormat="1" ht="10.5" customHeight="1" x14ac:dyDescent="0.55000000000000004">
      <c r="A3" s="75" t="s">
        <v>526</v>
      </c>
      <c r="B3" s="77" t="s">
        <v>796</v>
      </c>
      <c r="C3" s="77" t="s">
        <v>657</v>
      </c>
      <c r="D3" s="77" t="s">
        <v>658</v>
      </c>
      <c r="E3" s="79" t="s">
        <v>853</v>
      </c>
      <c r="F3" s="77" t="s">
        <v>577</v>
      </c>
      <c r="G3" s="79" t="s">
        <v>842</v>
      </c>
      <c r="H3" s="206" t="s">
        <v>653</v>
      </c>
      <c r="I3" s="78" t="s">
        <v>843</v>
      </c>
      <c r="J3" s="111"/>
    </row>
    <row r="4" spans="1:10" s="8" customFormat="1" ht="10.5" customHeight="1" x14ac:dyDescent="0.55000000000000004">
      <c r="A4" s="78"/>
      <c r="B4" s="80"/>
      <c r="C4" s="80"/>
      <c r="D4" s="80"/>
      <c r="E4" s="207">
        <f>'TEAM info'!B12</f>
        <v>-0.3</v>
      </c>
      <c r="F4" s="208">
        <f>SUM(F5:F100)</f>
        <v>0</v>
      </c>
      <c r="G4" s="209">
        <f>SUM(G5:G100)</f>
        <v>0</v>
      </c>
      <c r="H4" s="78"/>
      <c r="I4" s="210">
        <f>SUM(I5:I101)</f>
        <v>0</v>
      </c>
      <c r="J4" s="112"/>
    </row>
    <row r="5" spans="1:10" ht="43.15" customHeight="1" x14ac:dyDescent="0.55000000000000004">
      <c r="A5" s="211"/>
      <c r="B5" s="212"/>
      <c r="C5" s="212"/>
      <c r="D5" s="213"/>
      <c r="E5" s="25"/>
      <c r="F5" s="25"/>
      <c r="G5" s="25"/>
      <c r="H5" s="25"/>
      <c r="I5" s="25"/>
      <c r="J5" s="102"/>
    </row>
    <row r="6" spans="1:10" x14ac:dyDescent="0.55000000000000004">
      <c r="A6" s="227">
        <v>40501</v>
      </c>
      <c r="B6" s="228" t="s">
        <v>669</v>
      </c>
      <c r="C6" s="228" t="s">
        <v>660</v>
      </c>
      <c r="D6" s="229" t="s">
        <v>670</v>
      </c>
      <c r="E6" s="59">
        <f>H6*(1+E$4)</f>
        <v>294</v>
      </c>
      <c r="F6" s="141"/>
      <c r="G6" s="230">
        <f>F6*E6</f>
        <v>0</v>
      </c>
      <c r="H6" s="231">
        <v>420</v>
      </c>
      <c r="I6" s="59">
        <f>F6*H6</f>
        <v>0</v>
      </c>
      <c r="J6" s="102"/>
    </row>
    <row r="7" spans="1:10" x14ac:dyDescent="0.55000000000000004">
      <c r="A7" s="227">
        <v>40502</v>
      </c>
      <c r="B7" s="228" t="s">
        <v>671</v>
      </c>
      <c r="C7" s="228" t="s">
        <v>660</v>
      </c>
      <c r="D7" s="229" t="s">
        <v>672</v>
      </c>
      <c r="E7" s="59">
        <f>H7*(1+E$4)</f>
        <v>294</v>
      </c>
      <c r="F7" s="141"/>
      <c r="G7" s="230">
        <f>F7*E7</f>
        <v>0</v>
      </c>
      <c r="H7" s="231">
        <v>420</v>
      </c>
      <c r="I7" s="59">
        <f>F7*H7</f>
        <v>0</v>
      </c>
      <c r="J7" s="102"/>
    </row>
    <row r="8" spans="1:10" ht="43.15" customHeight="1" x14ac:dyDescent="0.55000000000000004">
      <c r="A8" s="211"/>
      <c r="B8" s="212"/>
      <c r="C8" s="212"/>
      <c r="D8" s="213"/>
      <c r="E8" s="170"/>
      <c r="F8" s="217"/>
      <c r="G8" s="170"/>
      <c r="H8" s="218"/>
      <c r="I8" s="218"/>
      <c r="J8" s="102"/>
    </row>
    <row r="9" spans="1:10" x14ac:dyDescent="0.55000000000000004">
      <c r="A9" s="227">
        <v>40021</v>
      </c>
      <c r="B9" s="228" t="s">
        <v>365</v>
      </c>
      <c r="C9" s="228" t="s">
        <v>660</v>
      </c>
      <c r="D9" s="229" t="s">
        <v>661</v>
      </c>
      <c r="E9" s="59">
        <f>H9*(1+E$4)</f>
        <v>265.96499999999997</v>
      </c>
      <c r="F9" s="141"/>
      <c r="G9" s="230">
        <f>F9*E9</f>
        <v>0</v>
      </c>
      <c r="H9" s="231">
        <v>379.95</v>
      </c>
      <c r="I9" s="59">
        <f>F9*H9</f>
        <v>0</v>
      </c>
      <c r="J9" s="102"/>
    </row>
    <row r="10" spans="1:10" x14ac:dyDescent="0.55000000000000004">
      <c r="A10" s="227">
        <v>40022</v>
      </c>
      <c r="B10" s="228" t="s">
        <v>366</v>
      </c>
      <c r="C10" s="228" t="s">
        <v>660</v>
      </c>
      <c r="D10" s="229" t="s">
        <v>661</v>
      </c>
      <c r="E10" s="59">
        <f>H10*(1+E$4)</f>
        <v>265.96499999999997</v>
      </c>
      <c r="F10" s="141"/>
      <c r="G10" s="230">
        <f t="shared" ref="G10:G78" si="0">F10*E10</f>
        <v>0</v>
      </c>
      <c r="H10" s="231">
        <v>379.95</v>
      </c>
      <c r="I10" s="59">
        <f t="shared" ref="I10:I78" si="1">F10*H10</f>
        <v>0</v>
      </c>
      <c r="J10" s="102"/>
    </row>
    <row r="11" spans="1:10" ht="43.15" customHeight="1" x14ac:dyDescent="0.55000000000000004">
      <c r="A11" s="211"/>
      <c r="B11" s="212"/>
      <c r="C11" s="212"/>
      <c r="D11" s="213"/>
      <c r="E11" s="170"/>
      <c r="F11" s="217"/>
      <c r="G11" s="170"/>
      <c r="H11" s="218"/>
      <c r="I11" s="218"/>
      <c r="J11" s="102"/>
    </row>
    <row r="12" spans="1:10" x14ac:dyDescent="0.55000000000000004">
      <c r="A12" s="227">
        <v>41021</v>
      </c>
      <c r="B12" s="228" t="s">
        <v>547</v>
      </c>
      <c r="C12" s="228" t="s">
        <v>660</v>
      </c>
      <c r="D12" s="229" t="s">
        <v>662</v>
      </c>
      <c r="E12" s="59">
        <f>H12*(1+E$4)</f>
        <v>209.29999999999998</v>
      </c>
      <c r="F12" s="141"/>
      <c r="G12" s="230">
        <f>F12*E12</f>
        <v>0</v>
      </c>
      <c r="H12" s="231">
        <v>299</v>
      </c>
      <c r="I12" s="59">
        <f>F12*H12</f>
        <v>0</v>
      </c>
      <c r="J12" s="102"/>
    </row>
    <row r="13" spans="1:10" x14ac:dyDescent="0.55000000000000004">
      <c r="A13" s="227">
        <v>41022</v>
      </c>
      <c r="B13" s="228" t="s">
        <v>548</v>
      </c>
      <c r="C13" s="228" t="s">
        <v>660</v>
      </c>
      <c r="D13" s="229" t="s">
        <v>662</v>
      </c>
      <c r="E13" s="59">
        <f>H13*(1+E$4)</f>
        <v>209.29999999999998</v>
      </c>
      <c r="F13" s="141"/>
      <c r="G13" s="230">
        <f t="shared" ref="G13" si="2">F13*E13</f>
        <v>0</v>
      </c>
      <c r="H13" s="231">
        <v>299</v>
      </c>
      <c r="I13" s="59">
        <f t="shared" ref="I13" si="3">F13*H13</f>
        <v>0</v>
      </c>
      <c r="J13" s="102"/>
    </row>
    <row r="14" spans="1:10" ht="45.6" customHeight="1" x14ac:dyDescent="0.55000000000000004">
      <c r="A14" s="211"/>
      <c r="B14" s="212"/>
      <c r="C14" s="212"/>
      <c r="D14" s="213"/>
      <c r="E14" s="130"/>
      <c r="F14" s="214"/>
      <c r="G14" s="219"/>
      <c r="H14" s="220"/>
      <c r="I14" s="130"/>
      <c r="J14" s="102"/>
    </row>
    <row r="15" spans="1:10" x14ac:dyDescent="0.55000000000000004">
      <c r="A15" s="232">
        <v>41521</v>
      </c>
      <c r="B15" s="233" t="s">
        <v>348</v>
      </c>
      <c r="C15" s="228" t="s">
        <v>660</v>
      </c>
      <c r="D15" s="234" t="s">
        <v>662</v>
      </c>
      <c r="E15" s="59">
        <f t="shared" ref="E15:E31" si="4">H15*(1+E$4)</f>
        <v>111.96499999999999</v>
      </c>
      <c r="F15" s="141"/>
      <c r="G15" s="230">
        <f t="shared" si="0"/>
        <v>0</v>
      </c>
      <c r="H15" s="231">
        <v>159.94999999999999</v>
      </c>
      <c r="I15" s="59">
        <f t="shared" si="1"/>
        <v>0</v>
      </c>
      <c r="J15" s="102"/>
    </row>
    <row r="16" spans="1:10" x14ac:dyDescent="0.55000000000000004">
      <c r="A16" s="232">
        <v>41522</v>
      </c>
      <c r="B16" s="233" t="s">
        <v>349</v>
      </c>
      <c r="C16" s="228" t="s">
        <v>660</v>
      </c>
      <c r="D16" s="234" t="s">
        <v>662</v>
      </c>
      <c r="E16" s="59">
        <f t="shared" si="4"/>
        <v>111.96499999999999</v>
      </c>
      <c r="F16" s="141"/>
      <c r="G16" s="230">
        <f t="shared" si="0"/>
        <v>0</v>
      </c>
      <c r="H16" s="231">
        <v>159.94999999999999</v>
      </c>
      <c r="I16" s="59">
        <f t="shared" si="1"/>
        <v>0</v>
      </c>
      <c r="J16" s="102"/>
    </row>
    <row r="17" spans="1:10" x14ac:dyDescent="0.55000000000000004">
      <c r="A17" s="190">
        <v>41503</v>
      </c>
      <c r="B17" s="233" t="s">
        <v>350</v>
      </c>
      <c r="C17" s="233" t="s">
        <v>660</v>
      </c>
      <c r="D17" s="234" t="s">
        <v>662</v>
      </c>
      <c r="E17" s="59">
        <f t="shared" si="4"/>
        <v>111.96499999999999</v>
      </c>
      <c r="F17" s="141"/>
      <c r="G17" s="230">
        <f t="shared" si="0"/>
        <v>0</v>
      </c>
      <c r="H17" s="231">
        <v>159.94999999999999</v>
      </c>
      <c r="I17" s="59">
        <f t="shared" si="1"/>
        <v>0</v>
      </c>
      <c r="J17" s="102"/>
    </row>
    <row r="18" spans="1:10" x14ac:dyDescent="0.55000000000000004">
      <c r="A18" s="190">
        <v>41505</v>
      </c>
      <c r="B18" s="233" t="s">
        <v>351</v>
      </c>
      <c r="C18" s="233" t="s">
        <v>660</v>
      </c>
      <c r="D18" s="234" t="s">
        <v>662</v>
      </c>
      <c r="E18" s="59">
        <f t="shared" si="4"/>
        <v>111.96499999999999</v>
      </c>
      <c r="F18" s="141"/>
      <c r="G18" s="230">
        <f t="shared" si="0"/>
        <v>0</v>
      </c>
      <c r="H18" s="231">
        <v>159.94999999999999</v>
      </c>
      <c r="I18" s="59">
        <f t="shared" si="1"/>
        <v>0</v>
      </c>
      <c r="J18" s="102"/>
    </row>
    <row r="19" spans="1:10" x14ac:dyDescent="0.55000000000000004">
      <c r="A19" s="190">
        <v>41507</v>
      </c>
      <c r="B19" s="233" t="s">
        <v>352</v>
      </c>
      <c r="C19" s="233" t="s">
        <v>660</v>
      </c>
      <c r="D19" s="234" t="s">
        <v>662</v>
      </c>
      <c r="E19" s="59">
        <f t="shared" si="4"/>
        <v>111.96499999999999</v>
      </c>
      <c r="F19" s="141"/>
      <c r="G19" s="230">
        <f t="shared" si="0"/>
        <v>0</v>
      </c>
      <c r="H19" s="231">
        <v>159.94999999999999</v>
      </c>
      <c r="I19" s="59">
        <f t="shared" si="1"/>
        <v>0</v>
      </c>
      <c r="J19" s="102"/>
    </row>
    <row r="20" spans="1:10" x14ac:dyDescent="0.55000000000000004">
      <c r="A20" s="190">
        <v>41508</v>
      </c>
      <c r="B20" s="233" t="s">
        <v>353</v>
      </c>
      <c r="C20" s="233" t="s">
        <v>660</v>
      </c>
      <c r="D20" s="234" t="s">
        <v>662</v>
      </c>
      <c r="E20" s="59">
        <f t="shared" si="4"/>
        <v>111.96499999999999</v>
      </c>
      <c r="F20" s="141"/>
      <c r="G20" s="230">
        <f t="shared" si="0"/>
        <v>0</v>
      </c>
      <c r="H20" s="231">
        <v>159.94999999999999</v>
      </c>
      <c r="I20" s="59">
        <f t="shared" si="1"/>
        <v>0</v>
      </c>
      <c r="J20" s="102"/>
    </row>
    <row r="21" spans="1:10" x14ac:dyDescent="0.55000000000000004">
      <c r="A21" s="190">
        <v>41509</v>
      </c>
      <c r="B21" s="233" t="s">
        <v>354</v>
      </c>
      <c r="C21" s="233" t="s">
        <v>660</v>
      </c>
      <c r="D21" s="234" t="s">
        <v>662</v>
      </c>
      <c r="E21" s="59">
        <f t="shared" si="4"/>
        <v>111.96499999999999</v>
      </c>
      <c r="F21" s="141"/>
      <c r="G21" s="230">
        <f t="shared" si="0"/>
        <v>0</v>
      </c>
      <c r="H21" s="231">
        <v>159.94999999999999</v>
      </c>
      <c r="I21" s="59">
        <f t="shared" si="1"/>
        <v>0</v>
      </c>
      <c r="J21" s="102"/>
    </row>
    <row r="22" spans="1:10" x14ac:dyDescent="0.55000000000000004">
      <c r="A22" s="190">
        <v>41510</v>
      </c>
      <c r="B22" s="233" t="s">
        <v>355</v>
      </c>
      <c r="C22" s="233" t="s">
        <v>660</v>
      </c>
      <c r="D22" s="234" t="s">
        <v>662</v>
      </c>
      <c r="E22" s="59">
        <f t="shared" si="4"/>
        <v>111.96499999999999</v>
      </c>
      <c r="F22" s="141"/>
      <c r="G22" s="230">
        <f t="shared" si="0"/>
        <v>0</v>
      </c>
      <c r="H22" s="231">
        <v>159.94999999999999</v>
      </c>
      <c r="I22" s="59">
        <f t="shared" si="1"/>
        <v>0</v>
      </c>
      <c r="J22" s="102"/>
    </row>
    <row r="23" spans="1:10" x14ac:dyDescent="0.55000000000000004">
      <c r="A23" s="190">
        <v>41511</v>
      </c>
      <c r="B23" s="233" t="s">
        <v>356</v>
      </c>
      <c r="C23" s="233" t="s">
        <v>660</v>
      </c>
      <c r="D23" s="234" t="s">
        <v>662</v>
      </c>
      <c r="E23" s="59">
        <f t="shared" si="4"/>
        <v>111.96499999999999</v>
      </c>
      <c r="F23" s="141"/>
      <c r="G23" s="230">
        <f t="shared" si="0"/>
        <v>0</v>
      </c>
      <c r="H23" s="231">
        <v>159.94999999999999</v>
      </c>
      <c r="I23" s="59">
        <f t="shared" si="1"/>
        <v>0</v>
      </c>
      <c r="J23" s="102"/>
    </row>
    <row r="24" spans="1:10" x14ac:dyDescent="0.55000000000000004">
      <c r="A24" s="190">
        <v>41512</v>
      </c>
      <c r="B24" s="233" t="s">
        <v>357</v>
      </c>
      <c r="C24" s="233" t="s">
        <v>660</v>
      </c>
      <c r="D24" s="234" t="s">
        <v>662</v>
      </c>
      <c r="E24" s="59">
        <f t="shared" si="4"/>
        <v>111.96499999999999</v>
      </c>
      <c r="F24" s="141"/>
      <c r="G24" s="230">
        <f t="shared" si="0"/>
        <v>0</v>
      </c>
      <c r="H24" s="231">
        <v>159.94999999999999</v>
      </c>
      <c r="I24" s="59">
        <f t="shared" si="1"/>
        <v>0</v>
      </c>
      <c r="J24" s="102"/>
    </row>
    <row r="25" spans="1:10" x14ac:dyDescent="0.55000000000000004">
      <c r="A25" s="190">
        <v>41513</v>
      </c>
      <c r="B25" s="233" t="s">
        <v>358</v>
      </c>
      <c r="C25" s="233" t="s">
        <v>660</v>
      </c>
      <c r="D25" s="234" t="s">
        <v>662</v>
      </c>
      <c r="E25" s="59">
        <f t="shared" si="4"/>
        <v>111.96499999999999</v>
      </c>
      <c r="F25" s="141"/>
      <c r="G25" s="230">
        <f t="shared" si="0"/>
        <v>0</v>
      </c>
      <c r="H25" s="231">
        <v>159.94999999999999</v>
      </c>
      <c r="I25" s="59">
        <f t="shared" si="1"/>
        <v>0</v>
      </c>
      <c r="J25" s="102"/>
    </row>
    <row r="26" spans="1:10" x14ac:dyDescent="0.55000000000000004">
      <c r="A26" s="190">
        <v>41514</v>
      </c>
      <c r="B26" s="233" t="s">
        <v>359</v>
      </c>
      <c r="C26" s="233" t="s">
        <v>660</v>
      </c>
      <c r="D26" s="234" t="s">
        <v>662</v>
      </c>
      <c r="E26" s="59">
        <f t="shared" si="4"/>
        <v>111.96499999999999</v>
      </c>
      <c r="F26" s="141"/>
      <c r="G26" s="230">
        <f t="shared" si="0"/>
        <v>0</v>
      </c>
      <c r="H26" s="231">
        <v>159.94999999999999</v>
      </c>
      <c r="I26" s="59">
        <f t="shared" si="1"/>
        <v>0</v>
      </c>
      <c r="J26" s="102"/>
    </row>
    <row r="27" spans="1:10" x14ac:dyDescent="0.55000000000000004">
      <c r="A27" s="190">
        <v>41515</v>
      </c>
      <c r="B27" s="233" t="s">
        <v>360</v>
      </c>
      <c r="C27" s="233" t="s">
        <v>660</v>
      </c>
      <c r="D27" s="234" t="s">
        <v>662</v>
      </c>
      <c r="E27" s="59">
        <f t="shared" si="4"/>
        <v>111.96499999999999</v>
      </c>
      <c r="F27" s="141"/>
      <c r="G27" s="230">
        <f t="shared" si="0"/>
        <v>0</v>
      </c>
      <c r="H27" s="231">
        <v>159.94999999999999</v>
      </c>
      <c r="I27" s="59">
        <f t="shared" si="1"/>
        <v>0</v>
      </c>
      <c r="J27" s="102"/>
    </row>
    <row r="28" spans="1:10" x14ac:dyDescent="0.55000000000000004">
      <c r="A28" s="190">
        <v>41516</v>
      </c>
      <c r="B28" s="233" t="s">
        <v>361</v>
      </c>
      <c r="C28" s="233" t="s">
        <v>660</v>
      </c>
      <c r="D28" s="234" t="s">
        <v>662</v>
      </c>
      <c r="E28" s="59">
        <f t="shared" si="4"/>
        <v>111.96499999999999</v>
      </c>
      <c r="F28" s="141"/>
      <c r="G28" s="230">
        <f t="shared" si="0"/>
        <v>0</v>
      </c>
      <c r="H28" s="231">
        <v>159.94999999999999</v>
      </c>
      <c r="I28" s="59">
        <f t="shared" si="1"/>
        <v>0</v>
      </c>
      <c r="J28" s="102"/>
    </row>
    <row r="29" spans="1:10" x14ac:dyDescent="0.55000000000000004">
      <c r="A29" s="190">
        <v>41517</v>
      </c>
      <c r="B29" s="233" t="s">
        <v>362</v>
      </c>
      <c r="C29" s="233" t="s">
        <v>660</v>
      </c>
      <c r="D29" s="234" t="s">
        <v>662</v>
      </c>
      <c r="E29" s="59">
        <f t="shared" si="4"/>
        <v>111.96499999999999</v>
      </c>
      <c r="F29" s="141"/>
      <c r="G29" s="230">
        <f t="shared" si="0"/>
        <v>0</v>
      </c>
      <c r="H29" s="231">
        <v>159.94999999999999</v>
      </c>
      <c r="I29" s="59">
        <f t="shared" si="1"/>
        <v>0</v>
      </c>
      <c r="J29" s="102"/>
    </row>
    <row r="30" spans="1:10" x14ac:dyDescent="0.55000000000000004">
      <c r="A30" s="190">
        <v>41518</v>
      </c>
      <c r="B30" s="233" t="s">
        <v>363</v>
      </c>
      <c r="C30" s="233" t="s">
        <v>660</v>
      </c>
      <c r="D30" s="234" t="s">
        <v>662</v>
      </c>
      <c r="E30" s="59">
        <f t="shared" si="4"/>
        <v>111.96499999999999</v>
      </c>
      <c r="F30" s="141"/>
      <c r="G30" s="230">
        <f t="shared" si="0"/>
        <v>0</v>
      </c>
      <c r="H30" s="231">
        <v>159.94999999999999</v>
      </c>
      <c r="I30" s="59">
        <f t="shared" si="1"/>
        <v>0</v>
      </c>
      <c r="J30" s="102"/>
    </row>
    <row r="31" spans="1:10" x14ac:dyDescent="0.55000000000000004">
      <c r="A31" s="190">
        <v>41519</v>
      </c>
      <c r="B31" s="233" t="s">
        <v>364</v>
      </c>
      <c r="C31" s="233" t="s">
        <v>660</v>
      </c>
      <c r="D31" s="234" t="s">
        <v>662</v>
      </c>
      <c r="E31" s="59">
        <f t="shared" si="4"/>
        <v>111.96499999999999</v>
      </c>
      <c r="F31" s="141"/>
      <c r="G31" s="230">
        <f>F31*E31</f>
        <v>0</v>
      </c>
      <c r="H31" s="231">
        <v>159.94999999999999</v>
      </c>
      <c r="I31" s="59">
        <f>F31*H31</f>
        <v>0</v>
      </c>
      <c r="J31" s="102"/>
    </row>
    <row r="32" spans="1:10" ht="41.65" customHeight="1" x14ac:dyDescent="0.55000000000000004">
      <c r="A32" s="211"/>
      <c r="B32" s="212"/>
      <c r="C32" s="212"/>
      <c r="D32" s="213"/>
      <c r="E32" s="130"/>
      <c r="F32" s="214"/>
      <c r="G32" s="219"/>
      <c r="H32" s="220"/>
      <c r="I32" s="130"/>
      <c r="J32" s="102"/>
    </row>
    <row r="33" spans="1:10" x14ac:dyDescent="0.55000000000000004">
      <c r="A33" s="232">
        <v>41721</v>
      </c>
      <c r="B33" s="235" t="s">
        <v>239</v>
      </c>
      <c r="C33" s="233" t="s">
        <v>660</v>
      </c>
      <c r="D33" s="236" t="s">
        <v>663</v>
      </c>
      <c r="E33" s="59">
        <f t="shared" ref="E33:E49" si="5">H33*(1+E$4)</f>
        <v>83.965000000000003</v>
      </c>
      <c r="F33" s="141"/>
      <c r="G33" s="230">
        <f t="shared" si="0"/>
        <v>0</v>
      </c>
      <c r="H33" s="231">
        <v>119.95</v>
      </c>
      <c r="I33" s="59">
        <f t="shared" si="1"/>
        <v>0</v>
      </c>
      <c r="J33" s="102"/>
    </row>
    <row r="34" spans="1:10" x14ac:dyDescent="0.55000000000000004">
      <c r="A34" s="232">
        <v>41722</v>
      </c>
      <c r="B34" s="235" t="s">
        <v>240</v>
      </c>
      <c r="C34" s="233" t="s">
        <v>660</v>
      </c>
      <c r="D34" s="236" t="s">
        <v>663</v>
      </c>
      <c r="E34" s="59">
        <f t="shared" si="5"/>
        <v>83.965000000000003</v>
      </c>
      <c r="F34" s="141"/>
      <c r="G34" s="230">
        <f t="shared" si="0"/>
        <v>0</v>
      </c>
      <c r="H34" s="231">
        <v>119.95</v>
      </c>
      <c r="I34" s="59">
        <f t="shared" si="1"/>
        <v>0</v>
      </c>
      <c r="J34" s="102"/>
    </row>
    <row r="35" spans="1:10" x14ac:dyDescent="0.55000000000000004">
      <c r="A35" s="232">
        <v>41703</v>
      </c>
      <c r="B35" s="235" t="s">
        <v>224</v>
      </c>
      <c r="C35" s="233" t="s">
        <v>660</v>
      </c>
      <c r="D35" s="236" t="s">
        <v>663</v>
      </c>
      <c r="E35" s="59">
        <f t="shared" si="5"/>
        <v>83.965000000000003</v>
      </c>
      <c r="F35" s="141"/>
      <c r="G35" s="230">
        <f t="shared" si="0"/>
        <v>0</v>
      </c>
      <c r="H35" s="231">
        <v>119.95</v>
      </c>
      <c r="I35" s="59">
        <f t="shared" si="1"/>
        <v>0</v>
      </c>
      <c r="J35" s="102"/>
    </row>
    <row r="36" spans="1:10" x14ac:dyDescent="0.55000000000000004">
      <c r="A36" s="232">
        <v>41705</v>
      </c>
      <c r="B36" s="235" t="s">
        <v>225</v>
      </c>
      <c r="C36" s="233" t="s">
        <v>660</v>
      </c>
      <c r="D36" s="236" t="s">
        <v>663</v>
      </c>
      <c r="E36" s="59">
        <f t="shared" si="5"/>
        <v>83.965000000000003</v>
      </c>
      <c r="F36" s="141"/>
      <c r="G36" s="230">
        <f t="shared" si="0"/>
        <v>0</v>
      </c>
      <c r="H36" s="231">
        <v>119.95</v>
      </c>
      <c r="I36" s="59">
        <f t="shared" si="1"/>
        <v>0</v>
      </c>
      <c r="J36" s="102"/>
    </row>
    <row r="37" spans="1:10" x14ac:dyDescent="0.55000000000000004">
      <c r="A37" s="232">
        <v>41707</v>
      </c>
      <c r="B37" s="235" t="s">
        <v>226</v>
      </c>
      <c r="C37" s="233" t="s">
        <v>660</v>
      </c>
      <c r="D37" s="236" t="s">
        <v>663</v>
      </c>
      <c r="E37" s="59">
        <f t="shared" si="5"/>
        <v>83.965000000000003</v>
      </c>
      <c r="F37" s="141"/>
      <c r="G37" s="230">
        <f t="shared" si="0"/>
        <v>0</v>
      </c>
      <c r="H37" s="231">
        <v>119.95</v>
      </c>
      <c r="I37" s="59">
        <f t="shared" si="1"/>
        <v>0</v>
      </c>
      <c r="J37" s="102"/>
    </row>
    <row r="38" spans="1:10" x14ac:dyDescent="0.55000000000000004">
      <c r="A38" s="232">
        <v>41708</v>
      </c>
      <c r="B38" s="235" t="s">
        <v>227</v>
      </c>
      <c r="C38" s="233" t="s">
        <v>660</v>
      </c>
      <c r="D38" s="236" t="s">
        <v>663</v>
      </c>
      <c r="E38" s="59">
        <f t="shared" si="5"/>
        <v>83.965000000000003</v>
      </c>
      <c r="F38" s="141"/>
      <c r="G38" s="230">
        <f t="shared" si="0"/>
        <v>0</v>
      </c>
      <c r="H38" s="231">
        <v>119.95</v>
      </c>
      <c r="I38" s="59">
        <f t="shared" si="1"/>
        <v>0</v>
      </c>
      <c r="J38" s="102"/>
    </row>
    <row r="39" spans="1:10" x14ac:dyDescent="0.55000000000000004">
      <c r="A39" s="232">
        <v>41709</v>
      </c>
      <c r="B39" s="235" t="s">
        <v>228</v>
      </c>
      <c r="C39" s="233" t="s">
        <v>660</v>
      </c>
      <c r="D39" s="236" t="s">
        <v>663</v>
      </c>
      <c r="E39" s="59">
        <f t="shared" si="5"/>
        <v>83.965000000000003</v>
      </c>
      <c r="F39" s="141"/>
      <c r="G39" s="230">
        <f t="shared" si="0"/>
        <v>0</v>
      </c>
      <c r="H39" s="231">
        <v>119.95</v>
      </c>
      <c r="I39" s="59">
        <f t="shared" si="1"/>
        <v>0</v>
      </c>
      <c r="J39" s="102"/>
    </row>
    <row r="40" spans="1:10" x14ac:dyDescent="0.55000000000000004">
      <c r="A40" s="232">
        <v>41710</v>
      </c>
      <c r="B40" s="235" t="s">
        <v>229</v>
      </c>
      <c r="C40" s="233" t="s">
        <v>660</v>
      </c>
      <c r="D40" s="236" t="s">
        <v>663</v>
      </c>
      <c r="E40" s="59">
        <f t="shared" si="5"/>
        <v>83.965000000000003</v>
      </c>
      <c r="F40" s="141"/>
      <c r="G40" s="230">
        <f t="shared" si="0"/>
        <v>0</v>
      </c>
      <c r="H40" s="231">
        <v>119.95</v>
      </c>
      <c r="I40" s="59">
        <f t="shared" si="1"/>
        <v>0</v>
      </c>
      <c r="J40" s="102"/>
    </row>
    <row r="41" spans="1:10" x14ac:dyDescent="0.55000000000000004">
      <c r="A41" s="232">
        <v>41711</v>
      </c>
      <c r="B41" s="235" t="s">
        <v>230</v>
      </c>
      <c r="C41" s="233" t="s">
        <v>660</v>
      </c>
      <c r="D41" s="236" t="s">
        <v>663</v>
      </c>
      <c r="E41" s="59">
        <f t="shared" si="5"/>
        <v>83.965000000000003</v>
      </c>
      <c r="F41" s="141"/>
      <c r="G41" s="230">
        <f t="shared" si="0"/>
        <v>0</v>
      </c>
      <c r="H41" s="231">
        <v>119.95</v>
      </c>
      <c r="I41" s="59">
        <f t="shared" si="1"/>
        <v>0</v>
      </c>
      <c r="J41" s="102"/>
    </row>
    <row r="42" spans="1:10" x14ac:dyDescent="0.55000000000000004">
      <c r="A42" s="232">
        <v>41712</v>
      </c>
      <c r="B42" s="235" t="s">
        <v>231</v>
      </c>
      <c r="C42" s="233" t="s">
        <v>660</v>
      </c>
      <c r="D42" s="236" t="s">
        <v>663</v>
      </c>
      <c r="E42" s="59">
        <f t="shared" si="5"/>
        <v>83.965000000000003</v>
      </c>
      <c r="F42" s="141"/>
      <c r="G42" s="230">
        <f t="shared" si="0"/>
        <v>0</v>
      </c>
      <c r="H42" s="231">
        <v>119.95</v>
      </c>
      <c r="I42" s="59">
        <f t="shared" si="1"/>
        <v>0</v>
      </c>
      <c r="J42" s="102"/>
    </row>
    <row r="43" spans="1:10" x14ac:dyDescent="0.55000000000000004">
      <c r="A43" s="232">
        <v>41713</v>
      </c>
      <c r="B43" s="235" t="s">
        <v>232</v>
      </c>
      <c r="C43" s="233" t="s">
        <v>660</v>
      </c>
      <c r="D43" s="236" t="s">
        <v>663</v>
      </c>
      <c r="E43" s="59">
        <f t="shared" si="5"/>
        <v>83.965000000000003</v>
      </c>
      <c r="F43" s="141"/>
      <c r="G43" s="230">
        <f t="shared" si="0"/>
        <v>0</v>
      </c>
      <c r="H43" s="231">
        <v>119.95</v>
      </c>
      <c r="I43" s="59">
        <f t="shared" si="1"/>
        <v>0</v>
      </c>
      <c r="J43" s="102"/>
    </row>
    <row r="44" spans="1:10" x14ac:dyDescent="0.55000000000000004">
      <c r="A44" s="232">
        <v>41714</v>
      </c>
      <c r="B44" s="235" t="s">
        <v>233</v>
      </c>
      <c r="C44" s="233" t="s">
        <v>660</v>
      </c>
      <c r="D44" s="236" t="s">
        <v>663</v>
      </c>
      <c r="E44" s="59">
        <f t="shared" si="5"/>
        <v>83.965000000000003</v>
      </c>
      <c r="F44" s="141"/>
      <c r="G44" s="230">
        <f t="shared" si="0"/>
        <v>0</v>
      </c>
      <c r="H44" s="231">
        <v>119.95</v>
      </c>
      <c r="I44" s="59">
        <f t="shared" si="1"/>
        <v>0</v>
      </c>
      <c r="J44" s="102"/>
    </row>
    <row r="45" spans="1:10" x14ac:dyDescent="0.55000000000000004">
      <c r="A45" s="232">
        <v>41715</v>
      </c>
      <c r="B45" s="235" t="s">
        <v>234</v>
      </c>
      <c r="C45" s="233" t="s">
        <v>660</v>
      </c>
      <c r="D45" s="236" t="s">
        <v>663</v>
      </c>
      <c r="E45" s="59">
        <f t="shared" si="5"/>
        <v>83.965000000000003</v>
      </c>
      <c r="F45" s="141"/>
      <c r="G45" s="230">
        <f t="shared" si="0"/>
        <v>0</v>
      </c>
      <c r="H45" s="231">
        <v>119.95</v>
      </c>
      <c r="I45" s="59">
        <f t="shared" si="1"/>
        <v>0</v>
      </c>
      <c r="J45" s="102"/>
    </row>
    <row r="46" spans="1:10" x14ac:dyDescent="0.55000000000000004">
      <c r="A46" s="232">
        <v>41716</v>
      </c>
      <c r="B46" s="235" t="s">
        <v>235</v>
      </c>
      <c r="C46" s="233" t="s">
        <v>660</v>
      </c>
      <c r="D46" s="236" t="s">
        <v>663</v>
      </c>
      <c r="E46" s="59">
        <f t="shared" si="5"/>
        <v>83.965000000000003</v>
      </c>
      <c r="F46" s="141"/>
      <c r="G46" s="230">
        <f t="shared" si="0"/>
        <v>0</v>
      </c>
      <c r="H46" s="231">
        <v>119.95</v>
      </c>
      <c r="I46" s="59">
        <f t="shared" si="1"/>
        <v>0</v>
      </c>
      <c r="J46" s="102"/>
    </row>
    <row r="47" spans="1:10" x14ac:dyDescent="0.55000000000000004">
      <c r="A47" s="232">
        <v>41717</v>
      </c>
      <c r="B47" s="235" t="s">
        <v>236</v>
      </c>
      <c r="C47" s="233" t="s">
        <v>660</v>
      </c>
      <c r="D47" s="236" t="s">
        <v>663</v>
      </c>
      <c r="E47" s="59">
        <f t="shared" si="5"/>
        <v>83.965000000000003</v>
      </c>
      <c r="F47" s="141"/>
      <c r="G47" s="230">
        <f t="shared" si="0"/>
        <v>0</v>
      </c>
      <c r="H47" s="231">
        <v>119.95</v>
      </c>
      <c r="I47" s="59">
        <f t="shared" si="1"/>
        <v>0</v>
      </c>
      <c r="J47" s="102"/>
    </row>
    <row r="48" spans="1:10" x14ac:dyDescent="0.55000000000000004">
      <c r="A48" s="232">
        <v>41718</v>
      </c>
      <c r="B48" s="235" t="s">
        <v>237</v>
      </c>
      <c r="C48" s="233" t="s">
        <v>660</v>
      </c>
      <c r="D48" s="236" t="s">
        <v>663</v>
      </c>
      <c r="E48" s="59">
        <f t="shared" si="5"/>
        <v>83.965000000000003</v>
      </c>
      <c r="F48" s="141"/>
      <c r="G48" s="230">
        <f t="shared" si="0"/>
        <v>0</v>
      </c>
      <c r="H48" s="231">
        <v>119.95</v>
      </c>
      <c r="I48" s="59">
        <f t="shared" si="1"/>
        <v>0</v>
      </c>
      <c r="J48" s="102"/>
    </row>
    <row r="49" spans="1:10" x14ac:dyDescent="0.55000000000000004">
      <c r="A49" s="232">
        <v>41719</v>
      </c>
      <c r="B49" s="235" t="s">
        <v>238</v>
      </c>
      <c r="C49" s="235" t="s">
        <v>660</v>
      </c>
      <c r="D49" s="236" t="s">
        <v>663</v>
      </c>
      <c r="E49" s="59">
        <f t="shared" si="5"/>
        <v>83.965000000000003</v>
      </c>
      <c r="F49" s="141"/>
      <c r="G49" s="230">
        <f t="shared" si="0"/>
        <v>0</v>
      </c>
      <c r="H49" s="231">
        <v>119.95</v>
      </c>
      <c r="I49" s="59">
        <f t="shared" si="1"/>
        <v>0</v>
      </c>
      <c r="J49" s="102"/>
    </row>
    <row r="50" spans="1:10" ht="40.9" customHeight="1" x14ac:dyDescent="0.55000000000000004">
      <c r="A50" s="211"/>
      <c r="B50" s="212"/>
      <c r="C50" s="212"/>
      <c r="D50" s="213"/>
      <c r="E50" s="130"/>
      <c r="F50" s="214"/>
      <c r="G50" s="219"/>
      <c r="H50" s="220"/>
      <c r="I50" s="130"/>
      <c r="J50" s="102"/>
    </row>
    <row r="51" spans="1:10" x14ac:dyDescent="0.55000000000000004">
      <c r="A51" s="232">
        <v>42001</v>
      </c>
      <c r="B51" s="235" t="s">
        <v>241</v>
      </c>
      <c r="C51" s="235" t="s">
        <v>664</v>
      </c>
      <c r="D51" s="236" t="s">
        <v>665</v>
      </c>
      <c r="E51" s="59">
        <f t="shared" ref="E51:E59" si="6">H51*(1+E$4)</f>
        <v>74.164999999999992</v>
      </c>
      <c r="F51" s="141"/>
      <c r="G51" s="230">
        <f t="shared" si="0"/>
        <v>0</v>
      </c>
      <c r="H51" s="237">
        <v>105.95</v>
      </c>
      <c r="I51" s="59">
        <f t="shared" si="1"/>
        <v>0</v>
      </c>
      <c r="J51" s="102"/>
    </row>
    <row r="52" spans="1:10" x14ac:dyDescent="0.55000000000000004">
      <c r="A52" s="232">
        <v>42002</v>
      </c>
      <c r="B52" s="235" t="s">
        <v>242</v>
      </c>
      <c r="C52" s="235" t="s">
        <v>664</v>
      </c>
      <c r="D52" s="236" t="s">
        <v>665</v>
      </c>
      <c r="E52" s="59">
        <f t="shared" si="6"/>
        <v>74.164999999999992</v>
      </c>
      <c r="F52" s="141"/>
      <c r="G52" s="230">
        <f t="shared" si="0"/>
        <v>0</v>
      </c>
      <c r="H52" s="237">
        <v>105.95</v>
      </c>
      <c r="I52" s="59">
        <f t="shared" si="1"/>
        <v>0</v>
      </c>
      <c r="J52" s="102"/>
    </row>
    <row r="53" spans="1:10" x14ac:dyDescent="0.55000000000000004">
      <c r="A53" s="232">
        <v>42003</v>
      </c>
      <c r="B53" s="235" t="s">
        <v>243</v>
      </c>
      <c r="C53" s="235" t="s">
        <v>664</v>
      </c>
      <c r="D53" s="236" t="s">
        <v>665</v>
      </c>
      <c r="E53" s="59">
        <f t="shared" si="6"/>
        <v>74.164999999999992</v>
      </c>
      <c r="F53" s="141"/>
      <c r="G53" s="230">
        <f t="shared" si="0"/>
        <v>0</v>
      </c>
      <c r="H53" s="237">
        <v>105.95</v>
      </c>
      <c r="I53" s="59">
        <f t="shared" si="1"/>
        <v>0</v>
      </c>
      <c r="J53" s="102"/>
    </row>
    <row r="54" spans="1:10" x14ac:dyDescent="0.55000000000000004">
      <c r="A54" s="232">
        <v>42004</v>
      </c>
      <c r="B54" s="235" t="s">
        <v>244</v>
      </c>
      <c r="C54" s="235" t="s">
        <v>664</v>
      </c>
      <c r="D54" s="236" t="s">
        <v>665</v>
      </c>
      <c r="E54" s="59">
        <f t="shared" si="6"/>
        <v>74.164999999999992</v>
      </c>
      <c r="F54" s="141"/>
      <c r="G54" s="230">
        <f t="shared" si="0"/>
        <v>0</v>
      </c>
      <c r="H54" s="237">
        <v>105.95</v>
      </c>
      <c r="I54" s="59">
        <f t="shared" si="1"/>
        <v>0</v>
      </c>
      <c r="J54" s="102"/>
    </row>
    <row r="55" spans="1:10" x14ac:dyDescent="0.55000000000000004">
      <c r="A55" s="232">
        <v>42005</v>
      </c>
      <c r="B55" s="235" t="s">
        <v>245</v>
      </c>
      <c r="C55" s="235" t="s">
        <v>664</v>
      </c>
      <c r="D55" s="236" t="s">
        <v>665</v>
      </c>
      <c r="E55" s="59">
        <f t="shared" si="6"/>
        <v>74.164999999999992</v>
      </c>
      <c r="F55" s="141"/>
      <c r="G55" s="230">
        <f t="shared" si="0"/>
        <v>0</v>
      </c>
      <c r="H55" s="237">
        <v>105.95</v>
      </c>
      <c r="I55" s="59">
        <f t="shared" si="1"/>
        <v>0</v>
      </c>
      <c r="J55" s="102"/>
    </row>
    <row r="56" spans="1:10" x14ac:dyDescent="0.55000000000000004">
      <c r="A56" s="232">
        <v>42006</v>
      </c>
      <c r="B56" s="235" t="s">
        <v>246</v>
      </c>
      <c r="C56" s="235" t="s">
        <v>664</v>
      </c>
      <c r="D56" s="236" t="s">
        <v>665</v>
      </c>
      <c r="E56" s="59">
        <f t="shared" si="6"/>
        <v>74.164999999999992</v>
      </c>
      <c r="F56" s="141"/>
      <c r="G56" s="230">
        <f t="shared" si="0"/>
        <v>0</v>
      </c>
      <c r="H56" s="237">
        <v>105.95</v>
      </c>
      <c r="I56" s="59">
        <f t="shared" si="1"/>
        <v>0</v>
      </c>
      <c r="J56" s="102"/>
    </row>
    <row r="57" spans="1:10" x14ac:dyDescent="0.55000000000000004">
      <c r="A57" s="232">
        <v>42007</v>
      </c>
      <c r="B57" s="235" t="s">
        <v>247</v>
      </c>
      <c r="C57" s="235" t="s">
        <v>664</v>
      </c>
      <c r="D57" s="236" t="s">
        <v>665</v>
      </c>
      <c r="E57" s="59">
        <f t="shared" si="6"/>
        <v>74.164999999999992</v>
      </c>
      <c r="F57" s="141"/>
      <c r="G57" s="230">
        <f t="shared" si="0"/>
        <v>0</v>
      </c>
      <c r="H57" s="237">
        <v>105.95</v>
      </c>
      <c r="I57" s="59">
        <f t="shared" si="1"/>
        <v>0</v>
      </c>
      <c r="J57" s="102"/>
    </row>
    <row r="58" spans="1:10" x14ac:dyDescent="0.55000000000000004">
      <c r="A58" s="232">
        <v>42008</v>
      </c>
      <c r="B58" s="235" t="s">
        <v>248</v>
      </c>
      <c r="C58" s="235" t="s">
        <v>664</v>
      </c>
      <c r="D58" s="236" t="s">
        <v>665</v>
      </c>
      <c r="E58" s="59">
        <f t="shared" si="6"/>
        <v>74.164999999999992</v>
      </c>
      <c r="F58" s="141"/>
      <c r="G58" s="230">
        <f t="shared" si="0"/>
        <v>0</v>
      </c>
      <c r="H58" s="237">
        <v>105.95</v>
      </c>
      <c r="I58" s="59">
        <f t="shared" si="1"/>
        <v>0</v>
      </c>
      <c r="J58" s="102"/>
    </row>
    <row r="59" spans="1:10" x14ac:dyDescent="0.55000000000000004">
      <c r="A59" s="232">
        <v>42009</v>
      </c>
      <c r="B59" s="235" t="s">
        <v>249</v>
      </c>
      <c r="C59" s="235" t="s">
        <v>664</v>
      </c>
      <c r="D59" s="236" t="s">
        <v>665</v>
      </c>
      <c r="E59" s="59">
        <f t="shared" si="6"/>
        <v>74.164999999999992</v>
      </c>
      <c r="F59" s="141"/>
      <c r="G59" s="230">
        <f t="shared" si="0"/>
        <v>0</v>
      </c>
      <c r="H59" s="237">
        <v>105.95</v>
      </c>
      <c r="I59" s="59">
        <f t="shared" si="1"/>
        <v>0</v>
      </c>
      <c r="J59" s="102"/>
    </row>
    <row r="60" spans="1:10" x14ac:dyDescent="0.55000000000000004">
      <c r="A60" s="232">
        <v>42000</v>
      </c>
      <c r="B60" s="235" t="s">
        <v>828</v>
      </c>
      <c r="C60" s="235" t="s">
        <v>664</v>
      </c>
      <c r="D60" s="236" t="s">
        <v>665</v>
      </c>
      <c r="E60" s="59">
        <f>H60</f>
        <v>2119</v>
      </c>
      <c r="F60" s="141"/>
      <c r="G60" s="230">
        <f t="shared" si="0"/>
        <v>0</v>
      </c>
      <c r="H60" s="237">
        <v>2119</v>
      </c>
      <c r="I60" s="59">
        <f t="shared" si="1"/>
        <v>0</v>
      </c>
      <c r="J60" s="102"/>
    </row>
    <row r="61" spans="1:10" ht="42.6" customHeight="1" x14ac:dyDescent="0.55000000000000004">
      <c r="A61" s="211"/>
      <c r="B61" s="212"/>
      <c r="C61" s="212"/>
      <c r="D61" s="213"/>
      <c r="E61" s="130"/>
      <c r="F61" s="214"/>
      <c r="G61" s="219"/>
      <c r="H61" s="220"/>
      <c r="I61" s="130"/>
      <c r="J61" s="102"/>
    </row>
    <row r="62" spans="1:10" x14ac:dyDescent="0.55000000000000004">
      <c r="A62" s="232">
        <v>42801</v>
      </c>
      <c r="B62" s="235" t="s">
        <v>549</v>
      </c>
      <c r="C62" s="233" t="s">
        <v>664</v>
      </c>
      <c r="D62" s="234" t="s">
        <v>666</v>
      </c>
      <c r="E62" s="59">
        <f t="shared" ref="E62:E72" si="7">H62*(1+E$4)</f>
        <v>41.964999999999996</v>
      </c>
      <c r="F62" s="141"/>
      <c r="G62" s="230">
        <f t="shared" ref="G62:G73" si="8">F62*E62</f>
        <v>0</v>
      </c>
      <c r="H62" s="231">
        <v>59.95</v>
      </c>
      <c r="I62" s="59">
        <f t="shared" ref="I62:I73" si="9">F62*H62</f>
        <v>0</v>
      </c>
      <c r="J62" s="102"/>
    </row>
    <row r="63" spans="1:10" x14ac:dyDescent="0.55000000000000004">
      <c r="A63" s="238">
        <v>42802</v>
      </c>
      <c r="B63" s="235" t="s">
        <v>550</v>
      </c>
      <c r="C63" s="233" t="s">
        <v>664</v>
      </c>
      <c r="D63" s="234" t="s">
        <v>666</v>
      </c>
      <c r="E63" s="59">
        <f t="shared" si="7"/>
        <v>41.964999999999996</v>
      </c>
      <c r="F63" s="141"/>
      <c r="G63" s="230">
        <f t="shared" si="8"/>
        <v>0</v>
      </c>
      <c r="H63" s="231">
        <v>59.95</v>
      </c>
      <c r="I63" s="59">
        <f t="shared" si="9"/>
        <v>0</v>
      </c>
      <c r="J63" s="102"/>
    </row>
    <row r="64" spans="1:10" x14ac:dyDescent="0.55000000000000004">
      <c r="A64" s="238">
        <v>42803</v>
      </c>
      <c r="B64" s="235" t="s">
        <v>551</v>
      </c>
      <c r="C64" s="233" t="s">
        <v>664</v>
      </c>
      <c r="D64" s="234" t="s">
        <v>666</v>
      </c>
      <c r="E64" s="59">
        <f t="shared" si="7"/>
        <v>41.964999999999996</v>
      </c>
      <c r="F64" s="141"/>
      <c r="G64" s="230">
        <f t="shared" si="8"/>
        <v>0</v>
      </c>
      <c r="H64" s="231">
        <v>59.95</v>
      </c>
      <c r="I64" s="59">
        <f t="shared" si="9"/>
        <v>0</v>
      </c>
      <c r="J64" s="102"/>
    </row>
    <row r="65" spans="1:10" x14ac:dyDescent="0.55000000000000004">
      <c r="A65" s="238">
        <v>42804</v>
      </c>
      <c r="B65" s="235" t="s">
        <v>552</v>
      </c>
      <c r="C65" s="233" t="s">
        <v>664</v>
      </c>
      <c r="D65" s="234" t="s">
        <v>666</v>
      </c>
      <c r="E65" s="59">
        <f t="shared" si="7"/>
        <v>41.964999999999996</v>
      </c>
      <c r="F65" s="141"/>
      <c r="G65" s="230">
        <f t="shared" si="8"/>
        <v>0</v>
      </c>
      <c r="H65" s="231">
        <v>59.95</v>
      </c>
      <c r="I65" s="59">
        <f t="shared" si="9"/>
        <v>0</v>
      </c>
      <c r="J65" s="102"/>
    </row>
    <row r="66" spans="1:10" x14ac:dyDescent="0.55000000000000004">
      <c r="A66" s="238">
        <v>42805</v>
      </c>
      <c r="B66" s="235" t="s">
        <v>553</v>
      </c>
      <c r="C66" s="233" t="s">
        <v>664</v>
      </c>
      <c r="D66" s="234" t="s">
        <v>666</v>
      </c>
      <c r="E66" s="59">
        <f t="shared" si="7"/>
        <v>41.964999999999996</v>
      </c>
      <c r="F66" s="141"/>
      <c r="G66" s="230">
        <f t="shared" si="8"/>
        <v>0</v>
      </c>
      <c r="H66" s="231">
        <v>59.95</v>
      </c>
      <c r="I66" s="59">
        <f t="shared" si="9"/>
        <v>0</v>
      </c>
      <c r="J66" s="102"/>
    </row>
    <row r="67" spans="1:10" x14ac:dyDescent="0.55000000000000004">
      <c r="A67" s="238">
        <v>42806</v>
      </c>
      <c r="B67" s="235" t="s">
        <v>554</v>
      </c>
      <c r="C67" s="233" t="s">
        <v>664</v>
      </c>
      <c r="D67" s="234" t="s">
        <v>666</v>
      </c>
      <c r="E67" s="59">
        <f t="shared" si="7"/>
        <v>41.964999999999996</v>
      </c>
      <c r="F67" s="141"/>
      <c r="G67" s="230">
        <f t="shared" si="8"/>
        <v>0</v>
      </c>
      <c r="H67" s="231">
        <v>59.95</v>
      </c>
      <c r="I67" s="59">
        <f t="shared" si="9"/>
        <v>0</v>
      </c>
      <c r="J67" s="102"/>
    </row>
    <row r="68" spans="1:10" x14ac:dyDescent="0.55000000000000004">
      <c r="A68" s="238">
        <v>42807</v>
      </c>
      <c r="B68" s="235" t="s">
        <v>555</v>
      </c>
      <c r="C68" s="233" t="s">
        <v>664</v>
      </c>
      <c r="D68" s="234" t="s">
        <v>666</v>
      </c>
      <c r="E68" s="59">
        <f t="shared" si="7"/>
        <v>41.964999999999996</v>
      </c>
      <c r="F68" s="141"/>
      <c r="G68" s="230">
        <f t="shared" si="8"/>
        <v>0</v>
      </c>
      <c r="H68" s="231">
        <v>59.95</v>
      </c>
      <c r="I68" s="59">
        <f t="shared" si="9"/>
        <v>0</v>
      </c>
      <c r="J68" s="102"/>
    </row>
    <row r="69" spans="1:10" x14ac:dyDescent="0.55000000000000004">
      <c r="A69" s="238">
        <v>42808</v>
      </c>
      <c r="B69" s="235" t="s">
        <v>556</v>
      </c>
      <c r="C69" s="233" t="s">
        <v>664</v>
      </c>
      <c r="D69" s="234" t="s">
        <v>666</v>
      </c>
      <c r="E69" s="59">
        <f t="shared" si="7"/>
        <v>41.964999999999996</v>
      </c>
      <c r="F69" s="141"/>
      <c r="G69" s="230">
        <f t="shared" si="8"/>
        <v>0</v>
      </c>
      <c r="H69" s="231">
        <v>59.95</v>
      </c>
      <c r="I69" s="59">
        <f t="shared" si="9"/>
        <v>0</v>
      </c>
      <c r="J69" s="102"/>
    </row>
    <row r="70" spans="1:10" x14ac:dyDescent="0.55000000000000004">
      <c r="A70" s="238">
        <v>42809</v>
      </c>
      <c r="B70" s="235" t="s">
        <v>557</v>
      </c>
      <c r="C70" s="233" t="s">
        <v>664</v>
      </c>
      <c r="D70" s="234" t="s">
        <v>666</v>
      </c>
      <c r="E70" s="59">
        <f t="shared" si="7"/>
        <v>41.964999999999996</v>
      </c>
      <c r="F70" s="141"/>
      <c r="G70" s="230">
        <f t="shared" si="8"/>
        <v>0</v>
      </c>
      <c r="H70" s="231">
        <v>59.95</v>
      </c>
      <c r="I70" s="59">
        <f t="shared" si="9"/>
        <v>0</v>
      </c>
      <c r="J70" s="102"/>
    </row>
    <row r="71" spans="1:10" x14ac:dyDescent="0.55000000000000004">
      <c r="A71" s="238">
        <v>42810</v>
      </c>
      <c r="B71" s="235" t="s">
        <v>558</v>
      </c>
      <c r="C71" s="233" t="s">
        <v>664</v>
      </c>
      <c r="D71" s="234" t="s">
        <v>666</v>
      </c>
      <c r="E71" s="59">
        <f t="shared" si="7"/>
        <v>41.964999999999996</v>
      </c>
      <c r="F71" s="141"/>
      <c r="G71" s="230">
        <f t="shared" si="8"/>
        <v>0</v>
      </c>
      <c r="H71" s="231">
        <v>59.95</v>
      </c>
      <c r="I71" s="59">
        <f t="shared" si="9"/>
        <v>0</v>
      </c>
      <c r="J71" s="102"/>
    </row>
    <row r="72" spans="1:10" x14ac:dyDescent="0.55000000000000004">
      <c r="A72" s="238">
        <v>42811</v>
      </c>
      <c r="B72" s="235" t="s">
        <v>559</v>
      </c>
      <c r="C72" s="233" t="s">
        <v>664</v>
      </c>
      <c r="D72" s="234" t="s">
        <v>666</v>
      </c>
      <c r="E72" s="59">
        <f t="shared" si="7"/>
        <v>41.964999999999996</v>
      </c>
      <c r="F72" s="141"/>
      <c r="G72" s="230">
        <f t="shared" si="8"/>
        <v>0</v>
      </c>
      <c r="H72" s="231">
        <v>59.95</v>
      </c>
      <c r="I72" s="59">
        <f t="shared" si="9"/>
        <v>0</v>
      </c>
      <c r="J72" s="102"/>
    </row>
    <row r="73" spans="1:10" x14ac:dyDescent="0.55000000000000004">
      <c r="A73" s="232">
        <v>42800</v>
      </c>
      <c r="B73" s="235" t="s">
        <v>827</v>
      </c>
      <c r="C73" s="233" t="s">
        <v>664</v>
      </c>
      <c r="D73" s="234" t="s">
        <v>666</v>
      </c>
      <c r="E73" s="59">
        <f>H73</f>
        <v>1199</v>
      </c>
      <c r="F73" s="141"/>
      <c r="G73" s="230">
        <f t="shared" si="8"/>
        <v>0</v>
      </c>
      <c r="H73" s="237">
        <v>1199</v>
      </c>
      <c r="I73" s="59">
        <f t="shared" si="9"/>
        <v>0</v>
      </c>
      <c r="J73" s="102"/>
    </row>
    <row r="74" spans="1:10" ht="42.6" customHeight="1" x14ac:dyDescent="0.55000000000000004">
      <c r="A74" s="211"/>
      <c r="B74" s="212"/>
      <c r="C74" s="212"/>
      <c r="D74" s="213"/>
      <c r="E74" s="130"/>
      <c r="F74" s="214"/>
      <c r="G74" s="219"/>
      <c r="H74" s="220"/>
      <c r="I74" s="130"/>
      <c r="J74" s="102"/>
    </row>
    <row r="75" spans="1:10" x14ac:dyDescent="0.55000000000000004">
      <c r="A75" s="232">
        <v>43002</v>
      </c>
      <c r="B75" s="235" t="s">
        <v>250</v>
      </c>
      <c r="C75" s="235" t="s">
        <v>664</v>
      </c>
      <c r="D75" s="236" t="s">
        <v>667</v>
      </c>
      <c r="E75" s="59">
        <f t="shared" ref="E75:E82" si="10">H75*(1+E$4)</f>
        <v>32.164999999999999</v>
      </c>
      <c r="F75" s="141"/>
      <c r="G75" s="230">
        <f t="shared" si="0"/>
        <v>0</v>
      </c>
      <c r="H75" s="231">
        <v>45.95</v>
      </c>
      <c r="I75" s="59">
        <f t="shared" si="1"/>
        <v>0</v>
      </c>
      <c r="J75" s="102"/>
    </row>
    <row r="76" spans="1:10" x14ac:dyDescent="0.55000000000000004">
      <c r="A76" s="232">
        <v>43003</v>
      </c>
      <c r="B76" s="235" t="s">
        <v>251</v>
      </c>
      <c r="C76" s="235" t="s">
        <v>664</v>
      </c>
      <c r="D76" s="236" t="s">
        <v>667</v>
      </c>
      <c r="E76" s="59">
        <f t="shared" si="10"/>
        <v>32.164999999999999</v>
      </c>
      <c r="F76" s="141"/>
      <c r="G76" s="230">
        <f t="shared" si="0"/>
        <v>0</v>
      </c>
      <c r="H76" s="231">
        <v>45.95</v>
      </c>
      <c r="I76" s="59">
        <f t="shared" si="1"/>
        <v>0</v>
      </c>
      <c r="J76" s="102"/>
    </row>
    <row r="77" spans="1:10" x14ac:dyDescent="0.55000000000000004">
      <c r="A77" s="232">
        <v>43004</v>
      </c>
      <c r="B77" s="235" t="s">
        <v>252</v>
      </c>
      <c r="C77" s="235" t="s">
        <v>664</v>
      </c>
      <c r="D77" s="236" t="s">
        <v>667</v>
      </c>
      <c r="E77" s="59">
        <f t="shared" si="10"/>
        <v>32.164999999999999</v>
      </c>
      <c r="F77" s="141"/>
      <c r="G77" s="230">
        <f t="shared" si="0"/>
        <v>0</v>
      </c>
      <c r="H77" s="231">
        <v>45.95</v>
      </c>
      <c r="I77" s="59">
        <f t="shared" si="1"/>
        <v>0</v>
      </c>
      <c r="J77" s="102"/>
    </row>
    <row r="78" spans="1:10" x14ac:dyDescent="0.55000000000000004">
      <c r="A78" s="232">
        <v>43005</v>
      </c>
      <c r="B78" s="235" t="s">
        <v>253</v>
      </c>
      <c r="C78" s="235" t="s">
        <v>664</v>
      </c>
      <c r="D78" s="236" t="s">
        <v>667</v>
      </c>
      <c r="E78" s="59">
        <f t="shared" si="10"/>
        <v>32.164999999999999</v>
      </c>
      <c r="F78" s="141"/>
      <c r="G78" s="230">
        <f t="shared" si="0"/>
        <v>0</v>
      </c>
      <c r="H78" s="231">
        <v>45.95</v>
      </c>
      <c r="I78" s="59">
        <f t="shared" si="1"/>
        <v>0</v>
      </c>
      <c r="J78" s="102"/>
    </row>
    <row r="79" spans="1:10" x14ac:dyDescent="0.55000000000000004">
      <c r="A79" s="232">
        <v>43006</v>
      </c>
      <c r="B79" s="235" t="s">
        <v>254</v>
      </c>
      <c r="C79" s="235" t="s">
        <v>664</v>
      </c>
      <c r="D79" s="236" t="s">
        <v>667</v>
      </c>
      <c r="E79" s="59">
        <f t="shared" si="10"/>
        <v>32.164999999999999</v>
      </c>
      <c r="F79" s="141"/>
      <c r="G79" s="230">
        <f t="shared" ref="G79:G100" si="11">F79*E79</f>
        <v>0</v>
      </c>
      <c r="H79" s="231">
        <v>45.95</v>
      </c>
      <c r="I79" s="59">
        <f t="shared" ref="I79:I100" si="12">F79*H79</f>
        <v>0</v>
      </c>
      <c r="J79" s="102"/>
    </row>
    <row r="80" spans="1:10" x14ac:dyDescent="0.55000000000000004">
      <c r="A80" s="232">
        <v>43007</v>
      </c>
      <c r="B80" s="235" t="s">
        <v>255</v>
      </c>
      <c r="C80" s="235" t="s">
        <v>664</v>
      </c>
      <c r="D80" s="236" t="s">
        <v>667</v>
      </c>
      <c r="E80" s="59">
        <f t="shared" si="10"/>
        <v>32.164999999999999</v>
      </c>
      <c r="F80" s="141"/>
      <c r="G80" s="230">
        <f t="shared" si="11"/>
        <v>0</v>
      </c>
      <c r="H80" s="231">
        <v>45.95</v>
      </c>
      <c r="I80" s="59">
        <f t="shared" si="12"/>
        <v>0</v>
      </c>
      <c r="J80" s="102"/>
    </row>
    <row r="81" spans="1:10" x14ac:dyDescent="0.55000000000000004">
      <c r="A81" s="232">
        <v>43008</v>
      </c>
      <c r="B81" s="235" t="s">
        <v>256</v>
      </c>
      <c r="C81" s="235" t="s">
        <v>664</v>
      </c>
      <c r="D81" s="236" t="s">
        <v>667</v>
      </c>
      <c r="E81" s="59">
        <f t="shared" si="10"/>
        <v>32.164999999999999</v>
      </c>
      <c r="F81" s="141"/>
      <c r="G81" s="230">
        <f t="shared" si="11"/>
        <v>0</v>
      </c>
      <c r="H81" s="231">
        <v>45.95</v>
      </c>
      <c r="I81" s="59">
        <f t="shared" si="12"/>
        <v>0</v>
      </c>
      <c r="J81" s="102"/>
    </row>
    <row r="82" spans="1:10" x14ac:dyDescent="0.55000000000000004">
      <c r="A82" s="232">
        <v>43009</v>
      </c>
      <c r="B82" s="235" t="s">
        <v>257</v>
      </c>
      <c r="C82" s="235" t="s">
        <v>664</v>
      </c>
      <c r="D82" s="236" t="s">
        <v>667</v>
      </c>
      <c r="E82" s="59">
        <f t="shared" si="10"/>
        <v>32.164999999999999</v>
      </c>
      <c r="F82" s="141"/>
      <c r="G82" s="230">
        <f t="shared" si="11"/>
        <v>0</v>
      </c>
      <c r="H82" s="231">
        <v>45.95</v>
      </c>
      <c r="I82" s="59">
        <f t="shared" si="12"/>
        <v>0</v>
      </c>
      <c r="J82" s="102"/>
    </row>
    <row r="83" spans="1:10" ht="43.15" customHeight="1" x14ac:dyDescent="0.55000000000000004">
      <c r="A83" s="211"/>
      <c r="B83" s="212"/>
      <c r="C83" s="212"/>
      <c r="D83" s="213"/>
      <c r="E83" s="130"/>
      <c r="F83" s="214"/>
      <c r="G83" s="219"/>
      <c r="H83" s="220"/>
      <c r="I83" s="130"/>
      <c r="J83" s="102"/>
    </row>
    <row r="84" spans="1:10" x14ac:dyDescent="0.55000000000000004">
      <c r="A84" s="232">
        <v>43501</v>
      </c>
      <c r="B84" s="235" t="s">
        <v>258</v>
      </c>
      <c r="C84" s="233" t="s">
        <v>660</v>
      </c>
      <c r="D84" s="236" t="s">
        <v>668</v>
      </c>
      <c r="E84" s="59">
        <f t="shared" ref="E84:E90" si="13">H84*(1+E$4)</f>
        <v>48.964999999999996</v>
      </c>
      <c r="F84" s="141"/>
      <c r="G84" s="230">
        <f t="shared" si="11"/>
        <v>0</v>
      </c>
      <c r="H84" s="231">
        <v>69.95</v>
      </c>
      <c r="I84" s="59">
        <f t="shared" si="12"/>
        <v>0</v>
      </c>
      <c r="J84" s="102"/>
    </row>
    <row r="85" spans="1:10" x14ac:dyDescent="0.55000000000000004">
      <c r="A85" s="232">
        <v>43502</v>
      </c>
      <c r="B85" s="235" t="s">
        <v>259</v>
      </c>
      <c r="C85" s="233" t="s">
        <v>660</v>
      </c>
      <c r="D85" s="236" t="s">
        <v>668</v>
      </c>
      <c r="E85" s="59">
        <f t="shared" si="13"/>
        <v>48.964999999999996</v>
      </c>
      <c r="F85" s="141"/>
      <c r="G85" s="230">
        <f t="shared" si="11"/>
        <v>0</v>
      </c>
      <c r="H85" s="231">
        <v>69.95</v>
      </c>
      <c r="I85" s="59">
        <f t="shared" si="12"/>
        <v>0</v>
      </c>
      <c r="J85" s="102"/>
    </row>
    <row r="86" spans="1:10" x14ac:dyDescent="0.55000000000000004">
      <c r="A86" s="232">
        <v>43503</v>
      </c>
      <c r="B86" s="235" t="s">
        <v>260</v>
      </c>
      <c r="C86" s="233" t="s">
        <v>660</v>
      </c>
      <c r="D86" s="236" t="s">
        <v>668</v>
      </c>
      <c r="E86" s="59">
        <f t="shared" si="13"/>
        <v>48.964999999999996</v>
      </c>
      <c r="F86" s="141"/>
      <c r="G86" s="230">
        <f t="shared" si="11"/>
        <v>0</v>
      </c>
      <c r="H86" s="231">
        <v>69.95</v>
      </c>
      <c r="I86" s="59">
        <f t="shared" si="12"/>
        <v>0</v>
      </c>
      <c r="J86" s="102"/>
    </row>
    <row r="87" spans="1:10" x14ac:dyDescent="0.55000000000000004">
      <c r="A87" s="232">
        <v>43504</v>
      </c>
      <c r="B87" s="235" t="s">
        <v>261</v>
      </c>
      <c r="C87" s="233" t="s">
        <v>660</v>
      </c>
      <c r="D87" s="236" t="s">
        <v>668</v>
      </c>
      <c r="E87" s="59">
        <f t="shared" si="13"/>
        <v>48.964999999999996</v>
      </c>
      <c r="F87" s="141"/>
      <c r="G87" s="230">
        <f t="shared" si="11"/>
        <v>0</v>
      </c>
      <c r="H87" s="231">
        <v>69.95</v>
      </c>
      <c r="I87" s="59">
        <f t="shared" si="12"/>
        <v>0</v>
      </c>
      <c r="J87" s="102"/>
    </row>
    <row r="88" spans="1:10" x14ac:dyDescent="0.55000000000000004">
      <c r="A88" s="232">
        <v>43505</v>
      </c>
      <c r="B88" s="235" t="s">
        <v>262</v>
      </c>
      <c r="C88" s="235" t="s">
        <v>660</v>
      </c>
      <c r="D88" s="236" t="s">
        <v>668</v>
      </c>
      <c r="E88" s="59">
        <f t="shared" si="13"/>
        <v>48.964999999999996</v>
      </c>
      <c r="F88" s="141"/>
      <c r="G88" s="230">
        <f t="shared" si="11"/>
        <v>0</v>
      </c>
      <c r="H88" s="231">
        <v>69.95</v>
      </c>
      <c r="I88" s="59">
        <f t="shared" si="12"/>
        <v>0</v>
      </c>
      <c r="J88" s="102"/>
    </row>
    <row r="89" spans="1:10" x14ac:dyDescent="0.55000000000000004">
      <c r="A89" s="232">
        <v>43506</v>
      </c>
      <c r="B89" s="235" t="s">
        <v>263</v>
      </c>
      <c r="C89" s="235" t="s">
        <v>660</v>
      </c>
      <c r="D89" s="236" t="s">
        <v>668</v>
      </c>
      <c r="E89" s="59">
        <f t="shared" si="13"/>
        <v>48.964999999999996</v>
      </c>
      <c r="F89" s="141"/>
      <c r="G89" s="230">
        <f t="shared" si="11"/>
        <v>0</v>
      </c>
      <c r="H89" s="231">
        <v>69.95</v>
      </c>
      <c r="I89" s="59">
        <f t="shared" si="12"/>
        <v>0</v>
      </c>
      <c r="J89" s="102"/>
    </row>
    <row r="90" spans="1:10" x14ac:dyDescent="0.55000000000000004">
      <c r="A90" s="232">
        <v>43507</v>
      </c>
      <c r="B90" s="235" t="s">
        <v>264</v>
      </c>
      <c r="C90" s="235" t="s">
        <v>660</v>
      </c>
      <c r="D90" s="236" t="s">
        <v>668</v>
      </c>
      <c r="E90" s="59">
        <f t="shared" si="13"/>
        <v>48.964999999999996</v>
      </c>
      <c r="F90" s="141"/>
      <c r="G90" s="230">
        <f t="shared" si="11"/>
        <v>0</v>
      </c>
      <c r="H90" s="231">
        <v>69.95</v>
      </c>
      <c r="I90" s="59">
        <f t="shared" si="12"/>
        <v>0</v>
      </c>
      <c r="J90" s="102"/>
    </row>
    <row r="91" spans="1:10" x14ac:dyDescent="0.55000000000000004">
      <c r="A91" s="232"/>
      <c r="B91" s="235"/>
      <c r="C91" s="235"/>
      <c r="D91" s="236"/>
      <c r="E91" s="59"/>
      <c r="F91" s="141"/>
      <c r="G91" s="230"/>
      <c r="H91" s="231"/>
      <c r="I91" s="59"/>
      <c r="J91" s="102"/>
    </row>
    <row r="92" spans="1:10" ht="43.15" customHeight="1" x14ac:dyDescent="0.55000000000000004">
      <c r="A92" s="211"/>
      <c r="B92" s="212"/>
      <c r="C92" s="212"/>
      <c r="D92" s="213"/>
      <c r="E92" s="130"/>
      <c r="F92" s="214"/>
      <c r="G92" s="219"/>
      <c r="H92" s="220"/>
      <c r="I92" s="130"/>
      <c r="J92" s="102"/>
    </row>
    <row r="93" spans="1:10" x14ac:dyDescent="0.55000000000000004">
      <c r="A93" s="232">
        <v>43606</v>
      </c>
      <c r="B93" s="235" t="s">
        <v>817</v>
      </c>
      <c r="C93" s="235" t="s">
        <v>664</v>
      </c>
      <c r="D93" s="236" t="s">
        <v>668</v>
      </c>
      <c r="E93" s="59">
        <f>H93*(1+E$4)</f>
        <v>48.964999999999996</v>
      </c>
      <c r="F93" s="141"/>
      <c r="G93" s="230">
        <f t="shared" ref="G93:G94" si="14">F93*E93</f>
        <v>0</v>
      </c>
      <c r="H93" s="231">
        <v>69.95</v>
      </c>
      <c r="I93" s="59">
        <f t="shared" ref="I93:I94" si="15">F93*H93</f>
        <v>0</v>
      </c>
      <c r="J93" s="102"/>
    </row>
    <row r="94" spans="1:10" x14ac:dyDescent="0.55000000000000004">
      <c r="A94" s="232">
        <v>43606</v>
      </c>
      <c r="B94" s="235" t="s">
        <v>818</v>
      </c>
      <c r="C94" s="235" t="s">
        <v>664</v>
      </c>
      <c r="D94" s="236" t="s">
        <v>668</v>
      </c>
      <c r="E94" s="59">
        <f>H94*(1+E$4)</f>
        <v>48.964999999999996</v>
      </c>
      <c r="F94" s="141"/>
      <c r="G94" s="230">
        <f t="shared" si="14"/>
        <v>0</v>
      </c>
      <c r="H94" s="231">
        <v>69.95</v>
      </c>
      <c r="I94" s="59">
        <f t="shared" si="15"/>
        <v>0</v>
      </c>
      <c r="J94" s="102"/>
    </row>
    <row r="95" spans="1:10" ht="40.15" customHeight="1" x14ac:dyDescent="0.55000000000000004">
      <c r="A95" s="211"/>
      <c r="B95" s="212"/>
      <c r="C95" s="212"/>
      <c r="D95" s="213"/>
      <c r="E95" s="130"/>
      <c r="F95" s="214"/>
      <c r="G95" s="219"/>
      <c r="H95" s="220"/>
      <c r="I95" s="130"/>
      <c r="J95" s="102"/>
    </row>
    <row r="96" spans="1:10" x14ac:dyDescent="0.55000000000000004">
      <c r="A96" s="232">
        <v>43801</v>
      </c>
      <c r="B96" s="239" t="s">
        <v>367</v>
      </c>
      <c r="C96" s="235" t="s">
        <v>664</v>
      </c>
      <c r="D96" s="240" t="s">
        <v>667</v>
      </c>
      <c r="E96" s="59">
        <f>H96*(1+E$4)</f>
        <v>20.965</v>
      </c>
      <c r="F96" s="141"/>
      <c r="G96" s="230">
        <f t="shared" si="11"/>
        <v>0</v>
      </c>
      <c r="H96" s="231">
        <v>29.95</v>
      </c>
      <c r="I96" s="59">
        <f t="shared" si="12"/>
        <v>0</v>
      </c>
      <c r="J96" s="102"/>
    </row>
    <row r="97" spans="1:10" x14ac:dyDescent="0.55000000000000004">
      <c r="A97" s="232">
        <v>43802</v>
      </c>
      <c r="B97" s="239" t="s">
        <v>368</v>
      </c>
      <c r="C97" s="235" t="s">
        <v>664</v>
      </c>
      <c r="D97" s="240" t="s">
        <v>667</v>
      </c>
      <c r="E97" s="59">
        <f>H97*(1+E$4)</f>
        <v>20.965</v>
      </c>
      <c r="F97" s="141"/>
      <c r="G97" s="230">
        <f t="shared" si="11"/>
        <v>0</v>
      </c>
      <c r="H97" s="231">
        <v>29.95</v>
      </c>
      <c r="I97" s="59">
        <f t="shared" si="12"/>
        <v>0</v>
      </c>
      <c r="J97" s="102"/>
    </row>
    <row r="98" spans="1:10" x14ac:dyDescent="0.55000000000000004">
      <c r="A98" s="232">
        <v>43803</v>
      </c>
      <c r="B98" s="239" t="s">
        <v>369</v>
      </c>
      <c r="C98" s="235" t="s">
        <v>664</v>
      </c>
      <c r="D98" s="240" t="s">
        <v>667</v>
      </c>
      <c r="E98" s="59">
        <f>H98*(1+E$4)</f>
        <v>20.965</v>
      </c>
      <c r="F98" s="141"/>
      <c r="G98" s="230">
        <f t="shared" si="11"/>
        <v>0</v>
      </c>
      <c r="H98" s="231">
        <v>29.95</v>
      </c>
      <c r="I98" s="59">
        <f t="shared" si="12"/>
        <v>0</v>
      </c>
      <c r="J98" s="102"/>
    </row>
    <row r="99" spans="1:10" x14ac:dyDescent="0.55000000000000004">
      <c r="A99" s="232">
        <v>43804</v>
      </c>
      <c r="B99" s="239" t="s">
        <v>265</v>
      </c>
      <c r="C99" s="235" t="s">
        <v>664</v>
      </c>
      <c r="D99" s="240" t="s">
        <v>667</v>
      </c>
      <c r="E99" s="59">
        <f>H99*(1+E$4)</f>
        <v>20.965</v>
      </c>
      <c r="F99" s="141"/>
      <c r="G99" s="230">
        <f t="shared" si="11"/>
        <v>0</v>
      </c>
      <c r="H99" s="231">
        <v>29.95</v>
      </c>
      <c r="I99" s="59">
        <f t="shared" si="12"/>
        <v>0</v>
      </c>
      <c r="J99" s="102"/>
    </row>
    <row r="100" spans="1:10" x14ac:dyDescent="0.55000000000000004">
      <c r="A100" s="232">
        <v>43805</v>
      </c>
      <c r="B100" s="239" t="s">
        <v>370</v>
      </c>
      <c r="C100" s="235" t="s">
        <v>664</v>
      </c>
      <c r="D100" s="240" t="s">
        <v>667</v>
      </c>
      <c r="E100" s="59">
        <f>H100*(1+E$4)</f>
        <v>20.965</v>
      </c>
      <c r="F100" s="141"/>
      <c r="G100" s="230">
        <f t="shared" si="11"/>
        <v>0</v>
      </c>
      <c r="H100" s="231">
        <v>29.95</v>
      </c>
      <c r="I100" s="59">
        <f t="shared" si="12"/>
        <v>0</v>
      </c>
      <c r="J100" s="102"/>
    </row>
    <row r="101" spans="1:10" x14ac:dyDescent="0.55000000000000004">
      <c r="A101" s="221"/>
      <c r="B101" s="223"/>
      <c r="C101" s="222"/>
      <c r="D101" s="224"/>
      <c r="E101" s="103"/>
      <c r="F101" s="225"/>
      <c r="G101" s="215"/>
      <c r="H101" s="216"/>
      <c r="I101" s="103"/>
      <c r="J101" s="102"/>
    </row>
    <row r="102" spans="1:10" x14ac:dyDescent="0.55000000000000004">
      <c r="A102" s="128"/>
      <c r="B102" s="102"/>
      <c r="C102" s="102"/>
      <c r="D102" s="102"/>
      <c r="E102" s="102"/>
      <c r="F102" s="194"/>
      <c r="G102" s="102"/>
      <c r="H102" s="226"/>
      <c r="I102" s="226"/>
      <c r="J102" s="102"/>
    </row>
    <row r="103" spans="1:10" x14ac:dyDescent="0.55000000000000004">
      <c r="A103" s="202"/>
      <c r="B103" s="203"/>
      <c r="C103" s="203"/>
      <c r="D103" s="203"/>
      <c r="E103" s="203"/>
      <c r="F103" s="204"/>
      <c r="G103" s="203"/>
      <c r="H103" s="205"/>
      <c r="I103" s="205"/>
      <c r="J103" s="203"/>
    </row>
  </sheetData>
  <pageMargins left="0.5" right="0.5" top="0.5" bottom="0.5" header="0.25" footer="0.25"/>
  <pageSetup orientation="landscape" horizontalDpi="4294967293" verticalDpi="0" r:id="rId1"/>
  <headerFooter>
    <oddFooter>Page &amp;P of &amp;N</oddFooter>
  </headerFooter>
  <rowBreaks count="3" manualBreakCount="3">
    <brk id="31" max="13" man="1"/>
    <brk id="60" max="13" man="1"/>
    <brk id="91" max="1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23D09-49E8-4972-A651-BDB56FCB7716}">
  <dimension ref="A1:R23"/>
  <sheetViews>
    <sheetView topLeftCell="A7" workbookViewId="0">
      <selection activeCell="C13" sqref="C13:E13"/>
    </sheetView>
  </sheetViews>
  <sheetFormatPr defaultColWidth="8.84375" defaultRowHeight="12.9" x14ac:dyDescent="0.65"/>
  <cols>
    <col min="1" max="1" width="23.265625" style="266" customWidth="1"/>
    <col min="2" max="2" width="36.421875" style="265" customWidth="1"/>
    <col min="3" max="3" width="12.57421875" style="266" customWidth="1"/>
    <col min="4" max="4" width="6.84375" style="266" customWidth="1"/>
    <col min="5" max="5" width="10" style="266" customWidth="1"/>
    <col min="6" max="6" width="8.265625" style="266" customWidth="1"/>
    <col min="7" max="16384" width="8.84375" style="266"/>
  </cols>
  <sheetData>
    <row r="1" spans="1:18" s="260" customFormat="1" ht="66" customHeight="1" x14ac:dyDescent="0.65">
      <c r="A1" s="259"/>
      <c r="B1" s="257"/>
      <c r="D1" s="258" t="s">
        <v>849</v>
      </c>
      <c r="E1" s="259"/>
      <c r="F1" s="259" t="s">
        <v>538</v>
      </c>
      <c r="G1" s="261"/>
      <c r="O1" s="261"/>
      <c r="P1" s="261"/>
      <c r="Q1" s="262"/>
      <c r="R1" s="263"/>
    </row>
    <row r="2" spans="1:18" x14ac:dyDescent="0.65">
      <c r="A2" s="264" t="s">
        <v>848</v>
      </c>
    </row>
    <row r="3" spans="1:18" x14ac:dyDescent="0.65">
      <c r="A3" s="260" t="s">
        <v>741</v>
      </c>
      <c r="B3" s="284"/>
      <c r="C3" s="267" t="s">
        <v>742</v>
      </c>
    </row>
    <row r="4" spans="1:18" x14ac:dyDescent="0.65">
      <c r="A4" s="260" t="s">
        <v>743</v>
      </c>
      <c r="B4" s="283"/>
      <c r="C4" s="268"/>
      <c r="D4" s="269"/>
    </row>
    <row r="5" spans="1:18" x14ac:dyDescent="0.65">
      <c r="A5" s="259" t="s">
        <v>744</v>
      </c>
      <c r="B5" s="283"/>
      <c r="D5" s="269"/>
    </row>
    <row r="6" spans="1:18" x14ac:dyDescent="0.65">
      <c r="A6" s="259" t="s">
        <v>745</v>
      </c>
      <c r="B6" s="283"/>
      <c r="D6" s="269"/>
    </row>
    <row r="7" spans="1:18" x14ac:dyDescent="0.65">
      <c r="A7" s="259" t="s">
        <v>746</v>
      </c>
      <c r="B7" s="283"/>
      <c r="D7" s="269"/>
    </row>
    <row r="8" spans="1:18" x14ac:dyDescent="0.65">
      <c r="A8" s="259" t="s">
        <v>535</v>
      </c>
      <c r="B8" s="283"/>
      <c r="C8" s="267"/>
    </row>
    <row r="9" spans="1:18" x14ac:dyDescent="0.65">
      <c r="A9" s="259" t="s">
        <v>536</v>
      </c>
      <c r="B9" s="283"/>
      <c r="C9" s="268"/>
      <c r="D9" s="269"/>
    </row>
    <row r="10" spans="1:18" x14ac:dyDescent="0.65">
      <c r="A10" s="259" t="s">
        <v>747</v>
      </c>
      <c r="B10" s="24" t="s">
        <v>840</v>
      </c>
      <c r="C10" s="270"/>
      <c r="D10" s="269"/>
    </row>
    <row r="11" spans="1:18" x14ac:dyDescent="0.65">
      <c r="A11" s="266" t="s">
        <v>748</v>
      </c>
      <c r="B11" s="271">
        <v>-0.3</v>
      </c>
      <c r="C11" s="269"/>
      <c r="D11" s="269"/>
      <c r="E11" s="269"/>
    </row>
    <row r="12" spans="1:18" x14ac:dyDescent="0.65">
      <c r="A12" s="266" t="s">
        <v>749</v>
      </c>
      <c r="B12" s="271">
        <v>-0.3</v>
      </c>
      <c r="C12" s="269"/>
      <c r="D12" s="269"/>
      <c r="E12" s="269"/>
    </row>
    <row r="13" spans="1:18" x14ac:dyDescent="0.65">
      <c r="B13" s="271"/>
      <c r="C13" s="269"/>
      <c r="D13" s="269"/>
      <c r="E13" s="269"/>
    </row>
    <row r="14" spans="1:18" x14ac:dyDescent="0.65">
      <c r="A14" s="272" t="s">
        <v>750</v>
      </c>
      <c r="B14" s="273" t="s">
        <v>751</v>
      </c>
      <c r="C14" s="272" t="s">
        <v>752</v>
      </c>
    </row>
    <row r="15" spans="1:18" x14ac:dyDescent="0.65">
      <c r="A15" s="266" t="s">
        <v>753</v>
      </c>
      <c r="B15" s="274">
        <f>KICK!D4</f>
        <v>0</v>
      </c>
      <c r="C15" s="275">
        <f>KICK!E4</f>
        <v>0</v>
      </c>
    </row>
    <row r="16" spans="1:18" x14ac:dyDescent="0.65">
      <c r="A16" s="266" t="s">
        <v>754</v>
      </c>
      <c r="B16" s="274">
        <f>'GLIDER&amp;FLOUR'!D4</f>
        <v>0</v>
      </c>
      <c r="C16" s="275">
        <f>'GLIDER&amp;FLOUR'!E4</f>
        <v>0</v>
      </c>
      <c r="E16" s="276"/>
    </row>
    <row r="17" spans="1:5" x14ac:dyDescent="0.65">
      <c r="A17" s="266" t="s">
        <v>837</v>
      </c>
      <c r="B17" s="274">
        <f>'BRUSH SERVICE TOOL'!D4</f>
        <v>0</v>
      </c>
      <c r="C17" s="275">
        <f>'BRUSH SERVICE TOOL'!E4</f>
        <v>0</v>
      </c>
      <c r="E17" s="276"/>
    </row>
    <row r="18" spans="1:5" x14ac:dyDescent="0.65">
      <c r="A18" s="266" t="s">
        <v>755</v>
      </c>
      <c r="B18" s="274">
        <f>POLEPARTS!E4</f>
        <v>0</v>
      </c>
      <c r="C18" s="275">
        <f>POLEPARTS!F4</f>
        <v>0</v>
      </c>
      <c r="E18" s="276"/>
    </row>
    <row r="19" spans="1:5" x14ac:dyDescent="0.65">
      <c r="A19" s="266" t="s">
        <v>756</v>
      </c>
      <c r="B19" s="274">
        <f>POLES!F4</f>
        <v>0</v>
      </c>
      <c r="C19" s="275">
        <f>POLES!G4</f>
        <v>0</v>
      </c>
    </row>
    <row r="20" spans="1:5" x14ac:dyDescent="0.65">
      <c r="A20" s="266" t="s">
        <v>757</v>
      </c>
      <c r="B20" s="274">
        <f>GLOVES!E3</f>
        <v>0</v>
      </c>
      <c r="C20" s="275">
        <f>GLOVES!F3</f>
        <v>0</v>
      </c>
    </row>
    <row r="21" spans="1:5" x14ac:dyDescent="0.65">
      <c r="A21" s="277" t="s">
        <v>659</v>
      </c>
      <c r="B21" s="278">
        <f>SUM(B15:B20)</f>
        <v>0</v>
      </c>
      <c r="C21" s="279">
        <f>SUM(C15:C20)</f>
        <v>0</v>
      </c>
    </row>
    <row r="23" spans="1:5" x14ac:dyDescent="0.65">
      <c r="B23" s="265" t="s">
        <v>797</v>
      </c>
    </row>
  </sheetData>
  <hyperlinks>
    <hyperlink ref="D1" r:id="rId1" xr:uid="{756FD384-D255-4613-A0C3-45C01C6B7CBE}"/>
    <hyperlink ref="B10" r:id="rId2" xr:uid="{E01FDF75-95E0-483D-9EDE-3CE9ED245321}"/>
  </hyperlinks>
  <pageMargins left="0.7" right="0.7" top="0.75" bottom="0.75" header="0.3" footer="0.3"/>
  <pageSetup orientation="landscape" horizontalDpi="4294967293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KICK</vt:lpstr>
      <vt:lpstr>GLIDER&amp;FLOUR</vt:lpstr>
      <vt:lpstr>BRUSH SERVICE TOOL</vt:lpstr>
      <vt:lpstr>GLOVES</vt:lpstr>
      <vt:lpstr>POLEPARTS</vt:lpstr>
      <vt:lpstr>POLES</vt:lpstr>
      <vt:lpstr>TEAM info</vt:lpstr>
      <vt:lpstr>'BRUSH SERVICE TOOL'!Print_Area</vt:lpstr>
      <vt:lpstr>'GLIDER&amp;FLOUR'!Print_Area</vt:lpstr>
      <vt:lpstr>GLOVES!Print_Area</vt:lpstr>
      <vt:lpstr>KICK!Print_Area</vt:lpstr>
      <vt:lpstr>POLEPARTS!Print_Area</vt:lpstr>
      <vt:lpstr>POLES!Print_Area</vt:lpstr>
      <vt:lpstr>'TEAM info'!Print_Area</vt:lpstr>
      <vt:lpstr>'BRUSH SERVICE TOOL'!Print_Titles</vt:lpstr>
      <vt:lpstr>'GLIDER&amp;FLOUR'!Print_Titles</vt:lpstr>
      <vt:lpstr>KICK!Print_Titles</vt:lpstr>
      <vt:lpstr>POLES!Print_Titles</vt:lpstr>
    </vt:vector>
  </TitlesOfParts>
  <Company>Startex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Harri Aaltonen</dc:creator>
  <cp:lastModifiedBy>Andrew Gerlach</cp:lastModifiedBy>
  <cp:lastPrinted>2018-10-29T22:09:11Z</cp:lastPrinted>
  <dcterms:created xsi:type="dcterms:W3CDTF">2007-11-21T18:37:47Z</dcterms:created>
  <dcterms:modified xsi:type="dcterms:W3CDTF">2018-11-13T14:20:27Z</dcterms:modified>
</cp:coreProperties>
</file>